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aten\Neue Ordnerstruktur\Kalkulation\Kundenstaffelpreise\Vorlagen\"/>
    </mc:Choice>
  </mc:AlternateContent>
  <xr:revisionPtr revIDLastSave="0" documentId="13_ncr:1_{5AEECF92-FBD4-421F-A752-501F2CACC5EB}" xr6:coauthVersionLast="36" xr6:coauthVersionMax="36" xr10:uidLastSave="{00000000-0000-0000-0000-000000000000}"/>
  <bookViews>
    <workbookView xWindow="32760" yWindow="32760" windowWidth="21570" windowHeight="10965" xr2:uid="{00000000-000D-0000-FFFF-FFFF00000000}"/>
  </bookViews>
  <sheets>
    <sheet name="Tabelle1" sheetId="1" r:id="rId1"/>
  </sheets>
  <definedNames>
    <definedName name="_xlnm.Print_Area" localSheetId="0">Tabelle1!$A$1:$J$146</definedName>
  </definedNames>
  <calcPr calcId="191029"/>
</workbook>
</file>

<file path=xl/calcChain.xml><?xml version="1.0" encoding="utf-8"?>
<calcChain xmlns="http://schemas.openxmlformats.org/spreadsheetml/2006/main">
  <c r="F31" i="1" l="1"/>
  <c r="G31" i="1" s="1"/>
  <c r="I31" i="1" s="1"/>
  <c r="F30" i="1"/>
  <c r="G30" i="1" s="1"/>
  <c r="I30" i="1" s="1"/>
  <c r="F29" i="1"/>
  <c r="G29" i="1" s="1"/>
  <c r="I29" i="1" s="1"/>
  <c r="F28" i="1"/>
  <c r="G28" i="1" s="1"/>
  <c r="I28" i="1" s="1"/>
  <c r="F43" i="1" l="1"/>
  <c r="F145" i="1"/>
  <c r="G145" i="1" s="1"/>
  <c r="F144" i="1"/>
  <c r="G144" i="1" s="1"/>
  <c r="F143" i="1"/>
  <c r="G143" i="1" s="1"/>
  <c r="F141" i="1"/>
  <c r="G141" i="1" s="1"/>
  <c r="F140" i="1"/>
  <c r="G140" i="1" s="1"/>
  <c r="F139" i="1"/>
  <c r="G139" i="1" s="1"/>
  <c r="F137" i="1"/>
  <c r="G137" i="1" s="1"/>
  <c r="F136" i="1"/>
  <c r="G136" i="1" s="1"/>
  <c r="F135" i="1"/>
  <c r="G135" i="1" s="1"/>
  <c r="F133" i="1"/>
  <c r="G133" i="1" s="1"/>
  <c r="F132" i="1"/>
  <c r="G132" i="1" s="1"/>
  <c r="F131" i="1"/>
  <c r="G131" i="1" s="1"/>
  <c r="F129" i="1"/>
  <c r="G129" i="1" s="1"/>
  <c r="F128" i="1"/>
  <c r="G128" i="1" s="1"/>
  <c r="F127" i="1"/>
  <c r="G127" i="1" s="1"/>
  <c r="F125" i="1"/>
  <c r="G125" i="1" s="1"/>
  <c r="F124" i="1"/>
  <c r="G124" i="1" s="1"/>
  <c r="F123" i="1"/>
  <c r="G123" i="1" s="1"/>
  <c r="F120" i="1"/>
  <c r="G120" i="1" s="1"/>
  <c r="F119" i="1"/>
  <c r="G119" i="1" s="1"/>
  <c r="F118" i="1"/>
  <c r="G118" i="1" s="1"/>
  <c r="F116" i="1"/>
  <c r="G116" i="1" s="1"/>
  <c r="F115" i="1"/>
  <c r="G115" i="1" s="1"/>
  <c r="F114" i="1"/>
  <c r="G114" i="1" s="1"/>
  <c r="F112" i="1"/>
  <c r="G112" i="1" s="1"/>
  <c r="F111" i="1"/>
  <c r="G111" i="1" s="1"/>
  <c r="F110" i="1"/>
  <c r="G110" i="1" s="1"/>
  <c r="F107" i="1"/>
  <c r="G107" i="1" s="1"/>
  <c r="F106" i="1"/>
  <c r="G106" i="1" s="1"/>
  <c r="F105" i="1"/>
  <c r="G105" i="1" s="1"/>
  <c r="F100" i="1"/>
  <c r="G100" i="1" s="1"/>
  <c r="F99" i="1"/>
  <c r="G99" i="1" s="1"/>
  <c r="F98" i="1"/>
  <c r="G98" i="1" s="1"/>
  <c r="F96" i="1"/>
  <c r="G96" i="1" s="1"/>
  <c r="F95" i="1"/>
  <c r="G95" i="1" s="1"/>
  <c r="F94" i="1"/>
  <c r="G94" i="1" s="1"/>
  <c r="F92" i="1"/>
  <c r="G92" i="1" s="1"/>
  <c r="F91" i="1"/>
  <c r="G91" i="1" s="1"/>
  <c r="F90" i="1"/>
  <c r="G90" i="1" s="1"/>
  <c r="F88" i="1"/>
  <c r="G88" i="1" s="1"/>
  <c r="F87" i="1"/>
  <c r="G87" i="1" s="1"/>
  <c r="F86" i="1"/>
  <c r="G86" i="1" s="1"/>
  <c r="F84" i="1"/>
  <c r="G84" i="1" s="1"/>
  <c r="F83" i="1"/>
  <c r="G83" i="1" s="1"/>
  <c r="F82" i="1"/>
  <c r="G82" i="1" s="1"/>
  <c r="F79" i="1"/>
  <c r="G79" i="1" s="1"/>
  <c r="I79" i="1" s="1"/>
  <c r="F78" i="1"/>
  <c r="G78" i="1" s="1"/>
  <c r="I78" i="1" s="1"/>
  <c r="F77" i="1"/>
  <c r="G77" i="1" s="1"/>
  <c r="I77" i="1" s="1"/>
  <c r="F75" i="1"/>
  <c r="F74" i="1"/>
  <c r="F73" i="1"/>
  <c r="F71" i="1"/>
  <c r="G71" i="1" s="1"/>
  <c r="I71" i="1" s="1"/>
  <c r="F70" i="1"/>
  <c r="F69" i="1"/>
  <c r="G69" i="1" s="1"/>
  <c r="I69" i="1" s="1"/>
  <c r="F67" i="1"/>
  <c r="G67" i="1" s="1"/>
  <c r="I67" i="1" s="1"/>
  <c r="F66" i="1"/>
  <c r="G66" i="1" s="1"/>
  <c r="I66" i="1" s="1"/>
  <c r="F65" i="1"/>
  <c r="F63" i="1"/>
  <c r="G63" i="1" s="1"/>
  <c r="I63" i="1" s="1"/>
  <c r="F62" i="1"/>
  <c r="G62" i="1" s="1"/>
  <c r="I62" i="1" s="1"/>
  <c r="F61" i="1"/>
  <c r="G61" i="1" s="1"/>
  <c r="I61" i="1" s="1"/>
  <c r="F59" i="1"/>
  <c r="F58" i="1"/>
  <c r="G58" i="1" s="1"/>
  <c r="I58" i="1" s="1"/>
  <c r="F57" i="1"/>
  <c r="G57" i="1" s="1"/>
  <c r="I57" i="1" s="1"/>
  <c r="F55" i="1"/>
  <c r="G55" i="1" s="1"/>
  <c r="I55" i="1" s="1"/>
  <c r="F54" i="1"/>
  <c r="F53" i="1"/>
  <c r="G53" i="1" s="1"/>
  <c r="I53" i="1" s="1"/>
  <c r="F51" i="1"/>
  <c r="G51" i="1" s="1"/>
  <c r="I51" i="1" s="1"/>
  <c r="F50" i="1"/>
  <c r="G50" i="1" s="1"/>
  <c r="I50" i="1" s="1"/>
  <c r="F49" i="1"/>
  <c r="F47" i="1"/>
  <c r="G47" i="1" s="1"/>
  <c r="I47" i="1" s="1"/>
  <c r="F46" i="1"/>
  <c r="G46" i="1" s="1"/>
  <c r="I46" i="1" s="1"/>
  <c r="F45" i="1"/>
  <c r="G45" i="1" s="1"/>
  <c r="I45" i="1" s="1"/>
  <c r="F41" i="1"/>
  <c r="F40" i="1"/>
  <c r="G40" i="1" s="1"/>
  <c r="I40" i="1" s="1"/>
  <c r="F39" i="1"/>
  <c r="G39" i="1" s="1"/>
  <c r="I39" i="1" s="1"/>
  <c r="F36" i="1"/>
  <c r="F35" i="1"/>
  <c r="F34" i="1"/>
  <c r="G34" i="1" s="1"/>
  <c r="I34" i="1" s="1"/>
  <c r="F33" i="1"/>
  <c r="G33" i="1" s="1"/>
  <c r="I33" i="1" s="1"/>
  <c r="F26" i="1"/>
  <c r="G26" i="1" s="1"/>
  <c r="I26" i="1" s="1"/>
  <c r="F25" i="1"/>
  <c r="G25" i="1" s="1"/>
  <c r="I25" i="1" s="1"/>
  <c r="F24" i="1"/>
  <c r="G24" i="1" s="1"/>
  <c r="I24" i="1" s="1"/>
  <c r="F23" i="1"/>
  <c r="G23" i="1" s="1"/>
  <c r="I23" i="1" s="1"/>
  <c r="F22" i="1"/>
  <c r="G22" i="1" s="1"/>
  <c r="I22" i="1" s="1"/>
  <c r="F20" i="1"/>
  <c r="F19" i="1"/>
  <c r="G19" i="1" s="1"/>
  <c r="I19" i="1" s="1"/>
  <c r="F18" i="1"/>
  <c r="G18" i="1" s="1"/>
  <c r="I18" i="1" s="1"/>
  <c r="F17" i="1"/>
  <c r="F15" i="1"/>
  <c r="F14" i="1"/>
  <c r="G14" i="1" s="1"/>
  <c r="I14" i="1" s="1"/>
  <c r="F13" i="1"/>
  <c r="G13" i="1" s="1"/>
  <c r="I13" i="1" s="1"/>
  <c r="F12" i="1"/>
  <c r="F11" i="1"/>
  <c r="G43" i="1" l="1"/>
  <c r="I43" i="1" s="1"/>
  <c r="G73" i="1"/>
  <c r="I73" i="1" s="1"/>
  <c r="G12" i="1"/>
  <c r="I12" i="1" s="1"/>
  <c r="G17" i="1"/>
  <c r="I17" i="1" s="1"/>
  <c r="G36" i="1"/>
  <c r="I36" i="1" s="1"/>
  <c r="G74" i="1"/>
  <c r="I74" i="1" s="1"/>
  <c r="G11" i="1"/>
  <c r="I11" i="1" s="1"/>
  <c r="G15" i="1"/>
  <c r="I15" i="1" s="1"/>
  <c r="G20" i="1"/>
  <c r="I20" i="1" s="1"/>
  <c r="G35" i="1"/>
  <c r="I35" i="1" s="1"/>
  <c r="G41" i="1"/>
  <c r="I41" i="1" s="1"/>
  <c r="G49" i="1"/>
  <c r="I49" i="1" s="1"/>
  <c r="G54" i="1"/>
  <c r="I54" i="1" s="1"/>
  <c r="G59" i="1"/>
  <c r="I59" i="1" s="1"/>
  <c r="G65" i="1"/>
  <c r="I65" i="1" s="1"/>
  <c r="G70" i="1"/>
  <c r="I70" i="1" s="1"/>
  <c r="G75" i="1"/>
  <c r="I75" i="1" s="1"/>
  <c r="I88" i="1"/>
  <c r="I107" i="1"/>
  <c r="I114" i="1"/>
  <c r="I119" i="1"/>
  <c r="I131" i="1"/>
  <c r="I136" i="1"/>
  <c r="I141" i="1"/>
  <c r="I84" i="1"/>
  <c r="I90" i="1"/>
  <c r="I95" i="1"/>
  <c r="I100" i="1"/>
  <c r="I110" i="1"/>
  <c r="I115" i="1"/>
  <c r="I120" i="1"/>
  <c r="I127" i="1"/>
  <c r="I132" i="1"/>
  <c r="I137" i="1"/>
  <c r="I143" i="1"/>
  <c r="I99" i="1"/>
  <c r="I91" i="1"/>
  <c r="I105" i="1"/>
  <c r="I111" i="1"/>
  <c r="I123" i="1"/>
  <c r="I133" i="1"/>
  <c r="I139" i="1"/>
  <c r="I83" i="1"/>
  <c r="I94" i="1"/>
  <c r="I125" i="1"/>
  <c r="I86" i="1"/>
  <c r="I96" i="1"/>
  <c r="I116" i="1"/>
  <c r="I128" i="1"/>
  <c r="I144" i="1"/>
  <c r="I82" i="1"/>
  <c r="I87" i="1"/>
  <c r="I92" i="1"/>
  <c r="I98" i="1"/>
  <c r="I106" i="1"/>
  <c r="I112" i="1"/>
  <c r="I118" i="1"/>
  <c r="I124" i="1"/>
  <c r="I129" i="1"/>
  <c r="I135" i="1"/>
  <c r="I140" i="1"/>
  <c r="I145" i="1"/>
  <c r="I146" i="1" l="1"/>
</calcChain>
</file>

<file path=xl/sharedStrings.xml><?xml version="1.0" encoding="utf-8"?>
<sst xmlns="http://schemas.openxmlformats.org/spreadsheetml/2006/main" count="428" uniqueCount="142">
  <si>
    <t>Artikel-Nr.</t>
  </si>
  <si>
    <t>m²</t>
  </si>
  <si>
    <t>Stk.</t>
  </si>
  <si>
    <t>Art.-Bezeichnung</t>
  </si>
  <si>
    <t>Verkaufseinheiten</t>
  </si>
  <si>
    <t>Einheit</t>
  </si>
  <si>
    <t>m</t>
  </si>
  <si>
    <t>Firma:</t>
  </si>
  <si>
    <t>Straße:</t>
  </si>
  <si>
    <t>PLZ,Ort:</t>
  </si>
  <si>
    <t>Kundennummer:</t>
  </si>
  <si>
    <t>Bestellmenge</t>
  </si>
  <si>
    <t>Gesamtpreis</t>
  </si>
  <si>
    <t>SUMME</t>
  </si>
  <si>
    <t>WatoRin GEB Gefälleboardsystem</t>
  </si>
  <si>
    <t>11DM0SPZ010SK02WE</t>
  </si>
  <si>
    <t>11DM0VDB0100030</t>
  </si>
  <si>
    <t>30 m² Rolle / Karton</t>
  </si>
  <si>
    <t>11DM0VDB0ABX0120</t>
  </si>
  <si>
    <t>50 m Rolle / Karton</t>
  </si>
  <si>
    <t>11DM0VDB0ABX0IE120</t>
  </si>
  <si>
    <t>10 Stk. / Karton</t>
  </si>
  <si>
    <t>11DM0VDB0ABX0AE120</t>
  </si>
  <si>
    <t>11DM0VDB0WMX0120</t>
  </si>
  <si>
    <t>1 Stk. / Karton</t>
  </si>
  <si>
    <t>10WR0SDR06200750</t>
  </si>
  <si>
    <t>10WR0SDR06201150</t>
  </si>
  <si>
    <t>10WR0SDR08200750</t>
  </si>
  <si>
    <t>Zubehör:</t>
  </si>
  <si>
    <t>10WR0SDR0FS075</t>
  </si>
  <si>
    <t>1 Stk. / Beutel</t>
  </si>
  <si>
    <t>10WR0GEK01250BP</t>
  </si>
  <si>
    <t>10WR0GEB08201000</t>
  </si>
  <si>
    <t>10WR0GEB0820UB01000</t>
  </si>
  <si>
    <t>10WR0GEB08201200</t>
  </si>
  <si>
    <t>10WR0GEB0820UB01200</t>
  </si>
  <si>
    <r>
      <t xml:space="preserve">WatoRin® SDR-FS 75 </t>
    </r>
    <r>
      <rPr>
        <sz val="11"/>
        <color indexed="8"/>
        <rFont val="Verdana"/>
        <family val="2"/>
      </rPr>
      <t>Flexschlauch mit innovativer glatter Innenseite</t>
    </r>
  </si>
  <si>
    <r>
      <t xml:space="preserve">WatoRin® GEB 82-UB / 1200-1400 </t>
    </r>
    <r>
      <rPr>
        <sz val="11"/>
        <color indexed="8"/>
        <rFont val="Verdana"/>
        <family val="2"/>
      </rPr>
      <t>Unterbauelement</t>
    </r>
  </si>
  <si>
    <r>
      <t xml:space="preserve">WatoRin® GEB 82 / 1200-1400 </t>
    </r>
    <r>
      <rPr>
        <sz val="11"/>
        <color indexed="8"/>
        <rFont val="Verdana"/>
        <family val="2"/>
      </rPr>
      <t xml:space="preserve">Gefälleboard inkl. Verbunddichtbahn  </t>
    </r>
  </si>
  <si>
    <r>
      <t xml:space="preserve">WatoRin® GEB 82-UB / 1000-1000 </t>
    </r>
    <r>
      <rPr>
        <sz val="11"/>
        <color indexed="8"/>
        <rFont val="Verdana"/>
        <family val="2"/>
      </rPr>
      <t>Unterbauelement</t>
    </r>
  </si>
  <si>
    <r>
      <t xml:space="preserve">WatoRin® GEB 82 / 1000-1000 </t>
    </r>
    <r>
      <rPr>
        <sz val="11"/>
        <color indexed="8"/>
        <rFont val="Verdana"/>
        <family val="2"/>
      </rPr>
      <t xml:space="preserve">Gefälleboard inkl. Verbunddichtbahn  </t>
    </r>
  </si>
  <si>
    <r>
      <t xml:space="preserve">DimaMat® AB-X/IE 120 </t>
    </r>
    <r>
      <rPr>
        <sz val="11"/>
        <color indexed="8"/>
        <rFont val="Verdana"/>
        <family val="2"/>
      </rPr>
      <t>Innenecke in FLEX-Ausführung</t>
    </r>
  </si>
  <si>
    <r>
      <t xml:space="preserve">DimaMat® AB-X 120 </t>
    </r>
    <r>
      <rPr>
        <sz val="11"/>
        <color indexed="8"/>
        <rFont val="Verdana"/>
        <family val="2"/>
      </rPr>
      <t>Abdichtungsband in FLEX-Ausführung</t>
    </r>
  </si>
  <si>
    <t>20 m² Rolle / Folie</t>
  </si>
  <si>
    <r>
      <t xml:space="preserve">DimaMat® VDB 1000 </t>
    </r>
    <r>
      <rPr>
        <sz val="11"/>
        <color indexed="8"/>
        <rFont val="Verdana"/>
        <family val="2"/>
      </rPr>
      <t>Verbunddichtbahn</t>
    </r>
  </si>
  <si>
    <t>11DM0VDB0ABX0120010</t>
  </si>
  <si>
    <t>10 m Rolle / Karton</t>
  </si>
  <si>
    <t>WatoRin SDR-FS Flexschlauch</t>
  </si>
  <si>
    <t>11DM0VDB05000SK</t>
  </si>
  <si>
    <t>30 m Rolle / Karton</t>
  </si>
  <si>
    <t>11DM0VDB0ABK01000SK</t>
  </si>
  <si>
    <t>11DM0VDB0ABV01000SK</t>
  </si>
  <si>
    <t>10WR0SDR06200950</t>
  </si>
  <si>
    <t>10WR0GEK01250GPL</t>
  </si>
  <si>
    <t>10WR0GEK01250GPR</t>
  </si>
  <si>
    <r>
      <t xml:space="preserve">WatoRin® GEB 62-LV / 1000-1000 </t>
    </r>
    <r>
      <rPr>
        <sz val="11"/>
        <color indexed="8"/>
        <rFont val="Verdana"/>
        <family val="2"/>
      </rPr>
      <t xml:space="preserve">Gefälleboardsystem 2-teilig  inkl. Verbunddichtbahn  </t>
    </r>
  </si>
  <si>
    <r>
      <t xml:space="preserve">WatoRin® GEB 62-LV / 1200-1400 </t>
    </r>
    <r>
      <rPr>
        <sz val="11"/>
        <color indexed="8"/>
        <rFont val="Verdana"/>
        <family val="2"/>
      </rPr>
      <t xml:space="preserve">Gefälleboardsystem 2-teilig  inkl. Verbunddichtbahn  </t>
    </r>
  </si>
  <si>
    <t>15 m² Rolle / Karton</t>
  </si>
  <si>
    <r>
      <t xml:space="preserve">DimaMat® AB-X/AE 120 </t>
    </r>
    <r>
      <rPr>
        <sz val="11"/>
        <rFont val="Verdana"/>
        <family val="2"/>
      </rPr>
      <t>Außenecke in FLEX-Ausführung</t>
    </r>
  </si>
  <si>
    <r>
      <t>DimaMat® VDB 500-SK</t>
    </r>
    <r>
      <rPr>
        <sz val="11"/>
        <rFont val="Verdana"/>
        <family val="2"/>
      </rPr>
      <t xml:space="preserve"> Abdichtbahn in 50 cm Breite und 30m Länge selbstklebend</t>
    </r>
  </si>
  <si>
    <r>
      <t xml:space="preserve">DimaMat® VDB-ABK 100-SK </t>
    </r>
    <r>
      <rPr>
        <sz val="11"/>
        <rFont val="Verdana"/>
        <family val="2"/>
      </rPr>
      <t xml:space="preserve">Abdichtband mit Kunststoffoberfläche in 10 cm Breite </t>
    </r>
  </si>
  <si>
    <r>
      <t xml:space="preserve">DimaMat® VDB-ABV 100-SK </t>
    </r>
    <r>
      <rPr>
        <sz val="11"/>
        <rFont val="Verdana"/>
        <family val="2"/>
      </rPr>
      <t xml:space="preserve">Abdichtband mit Vliesoberfläche in 10 cm Breite </t>
    </r>
  </si>
  <si>
    <r>
      <t xml:space="preserve">DimaMat® WM-X 120 </t>
    </r>
    <r>
      <rPr>
        <sz val="11"/>
        <rFont val="Verdana"/>
        <family val="2"/>
      </rPr>
      <t>Wandmanschette in FLEX-Ausführung und mittigem Loch</t>
    </r>
  </si>
  <si>
    <r>
      <t xml:space="preserve">WatoRin® SDR 62 / 750 </t>
    </r>
    <r>
      <rPr>
        <sz val="11"/>
        <color indexed="8"/>
        <rFont val="Verdana"/>
        <family val="2"/>
      </rPr>
      <t xml:space="preserve">Superflache Duschrinne </t>
    </r>
    <r>
      <rPr>
        <sz val="11"/>
        <color indexed="8"/>
        <rFont val="Verdana"/>
        <family val="2"/>
      </rPr>
      <t xml:space="preserve"> ab 62mm Aufbauhöhe und 30mm Sperrwasserhöhe</t>
    </r>
  </si>
  <si>
    <r>
      <t xml:space="preserve">WatoRin® SDR 62 / 950 </t>
    </r>
    <r>
      <rPr>
        <sz val="11"/>
        <color indexed="8"/>
        <rFont val="Verdana"/>
        <family val="2"/>
      </rPr>
      <t xml:space="preserve">Superflache Duschrinne </t>
    </r>
    <r>
      <rPr>
        <sz val="11"/>
        <color indexed="8"/>
        <rFont val="Verdana"/>
        <family val="2"/>
      </rPr>
      <t xml:space="preserve"> ab 62mm Aufbauhöhe und 30mm Sperrwasserhöhe</t>
    </r>
  </si>
  <si>
    <r>
      <t xml:space="preserve">WatoRin® SDR 62 / 1150 </t>
    </r>
    <r>
      <rPr>
        <sz val="11"/>
        <color indexed="8"/>
        <rFont val="Verdana"/>
        <family val="2"/>
      </rPr>
      <t xml:space="preserve">Superflache Duschrinne </t>
    </r>
    <r>
      <rPr>
        <sz val="11"/>
        <color indexed="8"/>
        <rFont val="Verdana"/>
        <family val="2"/>
      </rPr>
      <t xml:space="preserve"> ab 62mm Aufbauhöhe und 30mm Sperrwasserhöhe</t>
    </r>
  </si>
  <si>
    <r>
      <t xml:space="preserve">WatoRin® SDR 82 / 750 </t>
    </r>
    <r>
      <rPr>
        <sz val="11"/>
        <rFont val="Verdana"/>
        <family val="2"/>
      </rPr>
      <t xml:space="preserve">Super Duschrinne </t>
    </r>
    <r>
      <rPr>
        <b/>
        <sz val="11"/>
        <rFont val="Verdana"/>
        <family val="2"/>
      </rPr>
      <t xml:space="preserve"> </t>
    </r>
    <r>
      <rPr>
        <sz val="11"/>
        <rFont val="Verdana"/>
        <family val="2"/>
      </rPr>
      <t>ab 82mm Aufbauhöhe und 50mm Sperrwasserhöhe</t>
    </r>
  </si>
  <si>
    <r>
      <t xml:space="preserve">WatoRin® GEK 1250-BP </t>
    </r>
    <r>
      <rPr>
        <sz val="11"/>
        <color indexed="8"/>
        <rFont val="Verdana"/>
        <family val="2"/>
      </rPr>
      <t>Blendenprofil</t>
    </r>
  </si>
  <si>
    <r>
      <t xml:space="preserve">WatoRin® GEK 1250-GP/L </t>
    </r>
    <r>
      <rPr>
        <sz val="11"/>
        <color indexed="8"/>
        <rFont val="Verdana"/>
        <family val="2"/>
      </rPr>
      <t>Gefällekeil links</t>
    </r>
  </si>
  <si>
    <r>
      <t xml:space="preserve">WatoRin® GEK 1250-GP/R </t>
    </r>
    <r>
      <rPr>
        <sz val="11"/>
        <color indexed="8"/>
        <rFont val="Verdana"/>
        <family val="2"/>
      </rPr>
      <t>Gefällekeil rechts</t>
    </r>
  </si>
  <si>
    <t>1 Stk. / Folie</t>
  </si>
  <si>
    <t>WatoRin GEK Gefällekeil + Blendenprofil</t>
  </si>
  <si>
    <r>
      <t xml:space="preserve">DimaMat SPZ 1 </t>
    </r>
    <r>
      <rPr>
        <sz val="16"/>
        <color indexed="8"/>
        <rFont val="Verdana"/>
        <family val="2"/>
      </rPr>
      <t>Entkopplungssystem</t>
    </r>
  </si>
  <si>
    <r>
      <t xml:space="preserve">DimaMat VDB </t>
    </r>
    <r>
      <rPr>
        <sz val="16"/>
        <color indexed="8"/>
        <rFont val="Verdana"/>
        <family val="2"/>
      </rPr>
      <t>Abdichtungssysteme</t>
    </r>
  </si>
  <si>
    <t>BEMERKUNGEN</t>
  </si>
  <si>
    <r>
      <t xml:space="preserve">WatoRin </t>
    </r>
    <r>
      <rPr>
        <sz val="16"/>
        <color indexed="8"/>
        <rFont val="Verdana"/>
        <family val="2"/>
      </rPr>
      <t>Duschrinnen Systemlösungen</t>
    </r>
  </si>
  <si>
    <t xml:space="preserve">Ihr Rabatt </t>
  </si>
  <si>
    <t>Listenpreis-UVP</t>
  </si>
  <si>
    <t>11DM0VDB0WMK01000SK</t>
  </si>
  <si>
    <t>11DM0VDB0BYB018</t>
  </si>
  <si>
    <r>
      <t xml:space="preserve">DimaMat® VDB-WMK 14-SK  </t>
    </r>
    <r>
      <rPr>
        <sz val="11"/>
        <rFont val="Verdana"/>
        <family val="2"/>
      </rPr>
      <t>Wandmanschette mit den Maßen 14 cm x 14 cm inkl. mittigem Loch</t>
    </r>
    <r>
      <rPr>
        <b/>
        <sz val="11"/>
        <rFont val="Verdana"/>
        <family val="2"/>
      </rPr>
      <t xml:space="preserve"> </t>
    </r>
    <r>
      <rPr>
        <sz val="11"/>
        <rFont val="Verdana"/>
        <family val="2"/>
      </rPr>
      <t>10mm</t>
    </r>
  </si>
  <si>
    <t>2 Stk. im PE-Beutel</t>
  </si>
  <si>
    <t>Rll.</t>
  </si>
  <si>
    <t>Auslaufprodukt, solange Vorrat reicht</t>
  </si>
  <si>
    <t>10WR0SDR08200950</t>
  </si>
  <si>
    <r>
      <t xml:space="preserve">WatoRin® SDR 82 / 950 </t>
    </r>
    <r>
      <rPr>
        <sz val="11"/>
        <rFont val="Verdana"/>
        <family val="2"/>
      </rPr>
      <t xml:space="preserve">Super Duschrinne </t>
    </r>
    <r>
      <rPr>
        <b/>
        <sz val="11"/>
        <rFont val="Verdana"/>
        <family val="2"/>
      </rPr>
      <t xml:space="preserve"> </t>
    </r>
    <r>
      <rPr>
        <sz val="11"/>
        <rFont val="Verdana"/>
        <family val="2"/>
      </rPr>
      <t>ab 82mm Aufbauhöhe und 50mm Sperrwasserhöhe</t>
    </r>
  </si>
  <si>
    <r>
      <t xml:space="preserve">DimaMat® SPZ 1 </t>
    </r>
    <r>
      <rPr>
        <sz val="11"/>
        <color indexed="8"/>
        <rFont val="Verdana"/>
        <family val="2"/>
      </rPr>
      <t>Spezial Panzer Entkopplung</t>
    </r>
    <r>
      <rPr>
        <sz val="11"/>
        <color indexed="8"/>
        <rFont val="Verdana"/>
        <family val="2"/>
      </rPr>
      <t xml:space="preserve"> - selbstklebend</t>
    </r>
  </si>
  <si>
    <t>300 m² = 15 Rollen</t>
  </si>
  <si>
    <t>900 m² = 45 Rollen</t>
  </si>
  <si>
    <r>
      <t xml:space="preserve">DimaMat® AB-X 120/10 </t>
    </r>
    <r>
      <rPr>
        <sz val="11"/>
        <color indexed="8"/>
        <rFont val="Verdana"/>
        <family val="2"/>
      </rPr>
      <t>Abdichtungsband in FLEX-Ausführung</t>
    </r>
    <r>
      <rPr>
        <b/>
        <sz val="11"/>
        <color theme="1"/>
        <rFont val="Verdana"/>
        <family val="2"/>
      </rPr>
      <t xml:space="preserve"> (ACHTUNG Sonderabverkauf)</t>
    </r>
  </si>
  <si>
    <t>10 Rollen = 500m = 10 Kartons</t>
  </si>
  <si>
    <t>50 Rollen = 2500m = 50 Kartons</t>
  </si>
  <si>
    <t>50 Kartons = 500 Stk.</t>
  </si>
  <si>
    <t>150 Kartons = 1500 Stk.</t>
  </si>
  <si>
    <t>300 m² = 1 Palette = 20 Rollen</t>
  </si>
  <si>
    <t>900 m² = 3 Paletten = 60 Rollen</t>
  </si>
  <si>
    <t>300 m = 10 Rollen</t>
  </si>
  <si>
    <t>900 m = 30 Rollen</t>
  </si>
  <si>
    <t>50 Beutel = 100 Stk.</t>
  </si>
  <si>
    <t>150 Beutel = 300 Stk.</t>
  </si>
  <si>
    <t>1 Stück / Karton</t>
  </si>
  <si>
    <t>10 Stück</t>
  </si>
  <si>
    <t>30 Stück</t>
  </si>
  <si>
    <t>28 Rollen à 30 m² = 840 m²</t>
  </si>
  <si>
    <t>84 Rollen à 30 m² = 2.520 m²</t>
  </si>
  <si>
    <t>10 Stk. / Folie</t>
  </si>
  <si>
    <t>30 Stk. / Folie</t>
  </si>
  <si>
    <t>600 m² = 30 Rollen</t>
  </si>
  <si>
    <r>
      <t xml:space="preserve">DimaMat® SPZ 1 </t>
    </r>
    <r>
      <rPr>
        <sz val="11"/>
        <rFont val="Verdana"/>
        <family val="2"/>
      </rPr>
      <t>Spezial Panzer Entkopplung - selbstklebend</t>
    </r>
  </si>
  <si>
    <t>2 m Rolle im PE-Beutel</t>
  </si>
  <si>
    <r>
      <t xml:space="preserve">DimaMat® VDB-BYB 18 </t>
    </r>
    <r>
      <rPr>
        <sz val="11"/>
        <rFont val="Verdana"/>
        <family val="2"/>
      </rPr>
      <t>Butylband, doppelseitig klebend, Rolle in 18 mm Breite, 2 m Länge, Preis je Rolle</t>
    </r>
  </si>
  <si>
    <t>50 Beutel = 100 m</t>
  </si>
  <si>
    <t>150 Beutel = 300 m</t>
  </si>
  <si>
    <t>Rabatt</t>
  </si>
  <si>
    <t>Rabattstaffel 1</t>
  </si>
  <si>
    <t>Rabattstaffel 2</t>
  </si>
  <si>
    <t>Rabattstaffel 3</t>
  </si>
  <si>
    <t>Sonderrabatt</t>
  </si>
  <si>
    <t>Sonderrabatt 1</t>
  </si>
  <si>
    <t>Sonderrabatt 2</t>
  </si>
  <si>
    <t>Sonderrabatt 3</t>
  </si>
  <si>
    <t>Sonderrabatt 4</t>
  </si>
  <si>
    <t>11DM0SPZ020SK02WE</t>
  </si>
  <si>
    <r>
      <t xml:space="preserve">DimaMat® SPZ 2 </t>
    </r>
    <r>
      <rPr>
        <sz val="11"/>
        <color theme="1"/>
        <rFont val="Verdana"/>
        <family val="2"/>
      </rPr>
      <t>Spezial Panzerentkopplungsmatte 1mm Höhe selbstklebend</t>
    </r>
  </si>
  <si>
    <t>11DM0ADE0V</t>
  </si>
  <si>
    <r>
      <t xml:space="preserve">DimaMat® ADE-V </t>
    </r>
    <r>
      <rPr>
        <sz val="11"/>
        <color theme="1"/>
        <rFont val="Verdana"/>
        <family val="2"/>
      </rPr>
      <t>Panzerentkopplungsmatte</t>
    </r>
  </si>
  <si>
    <t>30 m² Rolle / Folie</t>
  </si>
  <si>
    <t>300 m² = 10 Rollen</t>
  </si>
  <si>
    <t>900 m² = 30 Rollen</t>
  </si>
  <si>
    <t>3000 m² = 100 Rollen</t>
  </si>
  <si>
    <t>15.840 m² = 528 Rollen</t>
  </si>
  <si>
    <t>Mindestabnahme bei Kundenspezifischer Anpassung</t>
  </si>
  <si>
    <t>Rabattstaffel 4</t>
  </si>
  <si>
    <t>11DM0VPZ0VP00</t>
  </si>
  <si>
    <r>
      <t xml:space="preserve">DimaMat® VPZ </t>
    </r>
    <r>
      <rPr>
        <sz val="11"/>
        <color theme="1"/>
        <rFont val="Verdana"/>
        <family val="2"/>
      </rPr>
      <t>verklebbare Panzerentkopplungsmatte</t>
    </r>
  </si>
  <si>
    <t>3.000 m² = 100 Rollen</t>
  </si>
  <si>
    <t>3000 m² = 150 Rollen</t>
  </si>
  <si>
    <t>E-Mail:</t>
  </si>
  <si>
    <t xml:space="preserve">Bestellschein Staffelpreise INNENBEREICHE - zu Preiskatalog 2023-1, gültig ab 15.03.2023
</t>
  </si>
  <si>
    <t>EK-Preis ab 
15.03.2023</t>
  </si>
  <si>
    <t>11DM0SPZ020SK03WE600</t>
  </si>
  <si>
    <r>
      <t xml:space="preserve">DimaMat® SPZ 2_600 </t>
    </r>
    <r>
      <rPr>
        <sz val="11"/>
        <color theme="1"/>
        <rFont val="Verdana"/>
        <family val="2"/>
      </rPr>
      <t>Spezial Panzerentkopplungsmatte 1mm Höhe selbstklebend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</si>
</sst>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 &quot;SFr.&quot;\ * #,##0.00_ ;_ &quot;SFr.&quot;\ * \-#,##0.00_ ;_ &quot;SFr.&quot;\ * &quot;-&quot;??_ ;_ @_ "/>
    <numFmt numFmtId="165" formatCode="_-* #,##0.00\ [$€-1]_-;\-* #,##0.00\ [$€-1]_-;_-* &quot;-&quot;??\ [$€-1]_-"/>
    <numFmt numFmtId="166" formatCode="#,##0.00\ &quot;€&quot;"/>
    <numFmt numFmtId="167" formatCode="#,##0.00\ _€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1"/>
      <color indexed="8"/>
      <name val="Verdana"/>
      <family val="2"/>
    </font>
    <font>
      <sz val="8"/>
      <name val="Calibri"/>
      <family val="2"/>
    </font>
    <font>
      <sz val="16"/>
      <color indexed="8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theme="1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b/>
      <i/>
      <sz val="12"/>
      <color theme="1"/>
      <name val="Verdana"/>
      <family val="2"/>
    </font>
    <font>
      <b/>
      <sz val="16"/>
      <color theme="1"/>
      <name val="Verdana"/>
      <family val="2"/>
    </font>
    <font>
      <sz val="16"/>
      <color theme="1"/>
      <name val="Calibri"/>
      <family val="2"/>
      <scheme val="minor"/>
    </font>
    <font>
      <sz val="16"/>
      <color theme="1"/>
      <name val="Verdana"/>
      <family val="2"/>
    </font>
    <font>
      <b/>
      <i/>
      <sz val="20"/>
      <color theme="1"/>
      <name val="Verdana"/>
      <family val="2"/>
    </font>
    <font>
      <i/>
      <sz val="12"/>
      <color theme="1"/>
      <name val="Verdana"/>
      <family val="2"/>
    </font>
    <font>
      <i/>
      <sz val="12"/>
      <color theme="0"/>
      <name val="Verdana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/>
    <xf numFmtId="166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Fill="1"/>
    <xf numFmtId="10" fontId="0" fillId="0" borderId="0" xfId="0" applyNumberFormat="1"/>
    <xf numFmtId="0" fontId="12" fillId="0" borderId="0" xfId="0" applyFont="1" applyBorder="1" applyAlignment="1"/>
    <xf numFmtId="166" fontId="13" fillId="0" borderId="2" xfId="0" applyNumberFormat="1" applyFont="1" applyBorder="1"/>
    <xf numFmtId="0" fontId="0" fillId="0" borderId="0" xfId="0" applyBorder="1"/>
    <xf numFmtId="0" fontId="13" fillId="0" borderId="2" xfId="0" applyFont="1" applyBorder="1" applyAlignment="1">
      <alignment horizontal="left"/>
    </xf>
    <xf numFmtId="0" fontId="13" fillId="0" borderId="2" xfId="0" applyFont="1" applyBorder="1"/>
    <xf numFmtId="0" fontId="13" fillId="0" borderId="2" xfId="0" applyFont="1" applyFill="1" applyBorder="1"/>
    <xf numFmtId="166" fontId="4" fillId="0" borderId="2" xfId="0" applyNumberFormat="1" applyFont="1" applyBorder="1"/>
    <xf numFmtId="2" fontId="0" fillId="0" borderId="0" xfId="0" applyNumberFormat="1"/>
    <xf numFmtId="2" fontId="12" fillId="0" borderId="0" xfId="0" applyNumberFormat="1" applyFont="1" applyBorder="1" applyAlignment="1"/>
    <xf numFmtId="2" fontId="14" fillId="0" borderId="3" xfId="0" applyNumberFormat="1" applyFont="1" applyFill="1" applyBorder="1"/>
    <xf numFmtId="2" fontId="0" fillId="0" borderId="0" xfId="0" applyNumberFormat="1" applyFill="1"/>
    <xf numFmtId="2" fontId="11" fillId="0" borderId="0" xfId="0" applyNumberFormat="1" applyFont="1"/>
    <xf numFmtId="2" fontId="0" fillId="0" borderId="0" xfId="0" applyNumberFormat="1" applyFill="1" applyBorder="1"/>
    <xf numFmtId="2" fontId="10" fillId="0" borderId="0" xfId="0" applyNumberFormat="1" applyFont="1"/>
    <xf numFmtId="0" fontId="15" fillId="3" borderId="2" xfId="0" applyFont="1" applyFill="1" applyBorder="1" applyAlignment="1">
      <alignment horizontal="left"/>
    </xf>
    <xf numFmtId="0" fontId="13" fillId="3" borderId="2" xfId="0" applyFont="1" applyFill="1" applyBorder="1"/>
    <xf numFmtId="166" fontId="13" fillId="3" borderId="2" xfId="0" applyNumberFormat="1" applyFont="1" applyFill="1" applyBorder="1"/>
    <xf numFmtId="0" fontId="13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167" fontId="0" fillId="0" borderId="0" xfId="0" applyNumberFormat="1"/>
    <xf numFmtId="167" fontId="12" fillId="0" borderId="0" xfId="0" applyNumberFormat="1" applyFont="1" applyBorder="1" applyAlignment="1"/>
    <xf numFmtId="167" fontId="0" fillId="0" borderId="0" xfId="0" applyNumberFormat="1" applyFill="1"/>
    <xf numFmtId="167" fontId="11" fillId="0" borderId="0" xfId="0" applyNumberFormat="1" applyFont="1"/>
    <xf numFmtId="167" fontId="0" fillId="0" borderId="0" xfId="0" applyNumberFormat="1" applyFill="1" applyBorder="1"/>
    <xf numFmtId="167" fontId="10" fillId="0" borderId="0" xfId="0" applyNumberFormat="1" applyFont="1"/>
    <xf numFmtId="167" fontId="13" fillId="0" borderId="3" xfId="0" applyNumberFormat="1" applyFont="1" applyFill="1" applyBorder="1"/>
    <xf numFmtId="10" fontId="13" fillId="0" borderId="2" xfId="0" applyNumberFormat="1" applyFont="1" applyBorder="1" applyProtection="1">
      <protection locked="0"/>
    </xf>
    <xf numFmtId="166" fontId="13" fillId="3" borderId="2" xfId="0" applyNumberFormat="1" applyFont="1" applyFill="1" applyBorder="1" applyProtection="1">
      <protection locked="0"/>
    </xf>
    <xf numFmtId="166" fontId="13" fillId="0" borderId="2" xfId="0" applyNumberFormat="1" applyFont="1" applyBorder="1" applyProtection="1">
      <protection locked="0"/>
    </xf>
    <xf numFmtId="2" fontId="13" fillId="0" borderId="2" xfId="0" applyNumberFormat="1" applyFont="1" applyBorder="1" applyProtection="1">
      <protection locked="0"/>
    </xf>
    <xf numFmtId="2" fontId="15" fillId="0" borderId="2" xfId="0" applyNumberFormat="1" applyFont="1" applyFill="1" applyBorder="1" applyAlignment="1" applyProtection="1">
      <protection locked="0"/>
    </xf>
    <xf numFmtId="0" fontId="17" fillId="5" borderId="2" xfId="0" applyFont="1" applyFill="1" applyBorder="1"/>
    <xf numFmtId="166" fontId="17" fillId="5" borderId="2" xfId="0" applyNumberFormat="1" applyFont="1" applyFill="1" applyBorder="1"/>
    <xf numFmtId="10" fontId="17" fillId="5" borderId="2" xfId="0" applyNumberFormat="1" applyFont="1" applyFill="1" applyBorder="1" applyProtection="1">
      <protection locked="0"/>
    </xf>
    <xf numFmtId="0" fontId="18" fillId="0" borderId="0" xfId="0" applyFont="1"/>
    <xf numFmtId="0" fontId="17" fillId="5" borderId="3" xfId="0" applyFont="1" applyFill="1" applyBorder="1"/>
    <xf numFmtId="166" fontId="17" fillId="5" borderId="3" xfId="0" applyNumberFormat="1" applyFont="1" applyFill="1" applyBorder="1"/>
    <xf numFmtId="10" fontId="17" fillId="5" borderId="3" xfId="0" applyNumberFormat="1" applyFont="1" applyFill="1" applyBorder="1" applyProtection="1">
      <protection locked="0"/>
    </xf>
    <xf numFmtId="0" fontId="17" fillId="5" borderId="3" xfId="0" applyFont="1" applyFill="1" applyBorder="1" applyProtection="1">
      <protection locked="0"/>
    </xf>
    <xf numFmtId="0" fontId="15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12" fillId="0" borderId="0" xfId="0" applyFont="1" applyBorder="1" applyAlignment="1">
      <alignment wrapText="1"/>
    </xf>
    <xf numFmtId="0" fontId="17" fillId="5" borderId="3" xfId="0" applyFont="1" applyFill="1" applyBorder="1" applyAlignment="1">
      <alignment wrapText="1"/>
    </xf>
    <xf numFmtId="0" fontId="17" fillId="5" borderId="2" xfId="0" applyFont="1" applyFill="1" applyBorder="1" applyAlignment="1">
      <alignment wrapText="1"/>
    </xf>
    <xf numFmtId="0" fontId="15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0" fontId="13" fillId="3" borderId="2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11" fillId="0" borderId="0" xfId="0" applyFont="1" applyAlignment="1">
      <alignment wrapText="1"/>
    </xf>
    <xf numFmtId="0" fontId="0" fillId="0" borderId="0" xfId="0" applyFill="1" applyBorder="1" applyAlignment="1">
      <alignment wrapText="1"/>
    </xf>
    <xf numFmtId="0" fontId="10" fillId="0" borderId="0" xfId="0" applyFont="1" applyAlignment="1">
      <alignment wrapText="1"/>
    </xf>
    <xf numFmtId="0" fontId="0" fillId="0" borderId="8" xfId="0" applyBorder="1" applyAlignment="1">
      <alignment wrapText="1"/>
    </xf>
    <xf numFmtId="167" fontId="17" fillId="5" borderId="9" xfId="0" applyNumberFormat="1" applyFont="1" applyFill="1" applyBorder="1"/>
    <xf numFmtId="167" fontId="13" fillId="0" borderId="4" xfId="0" applyNumberFormat="1" applyFont="1" applyBorder="1"/>
    <xf numFmtId="10" fontId="17" fillId="5" borderId="4" xfId="0" applyNumberFormat="1" applyFont="1" applyFill="1" applyBorder="1"/>
    <xf numFmtId="166" fontId="13" fillId="3" borderId="4" xfId="0" applyNumberFormat="1" applyFont="1" applyFill="1" applyBorder="1"/>
    <xf numFmtId="0" fontId="18" fillId="0" borderId="10" xfId="0" applyFont="1" applyBorder="1" applyAlignment="1">
      <alignment wrapText="1"/>
    </xf>
    <xf numFmtId="0" fontId="0" fillId="0" borderId="8" xfId="0" applyBorder="1"/>
    <xf numFmtId="0" fontId="18" fillId="0" borderId="8" xfId="0" applyFont="1" applyBorder="1"/>
    <xf numFmtId="0" fontId="0" fillId="4" borderId="0" xfId="0" applyFill="1"/>
    <xf numFmtId="0" fontId="0" fillId="4" borderId="8" xfId="0" applyFill="1" applyBorder="1" applyAlignment="1">
      <alignment wrapText="1"/>
    </xf>
    <xf numFmtId="0" fontId="15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wrapText="1"/>
    </xf>
    <xf numFmtId="0" fontId="4" fillId="0" borderId="2" xfId="0" applyFont="1" applyFill="1" applyBorder="1"/>
    <xf numFmtId="166" fontId="4" fillId="0" borderId="2" xfId="0" applyNumberFormat="1" applyFont="1" applyFill="1" applyBorder="1"/>
    <xf numFmtId="10" fontId="4" fillId="0" borderId="2" xfId="0" applyNumberFormat="1" applyFont="1" applyFill="1" applyBorder="1" applyProtection="1">
      <protection locked="0"/>
    </xf>
    <xf numFmtId="166" fontId="4" fillId="0" borderId="2" xfId="0" applyNumberFormat="1" applyFont="1" applyFill="1" applyBorder="1" applyProtection="1">
      <protection locked="0"/>
    </xf>
    <xf numFmtId="0" fontId="4" fillId="0" borderId="2" xfId="0" applyFont="1" applyFill="1" applyBorder="1" applyAlignment="1">
      <alignment horizontal="left"/>
    </xf>
    <xf numFmtId="44" fontId="4" fillId="0" borderId="2" xfId="5" applyFont="1" applyFill="1" applyBorder="1" applyAlignment="1">
      <alignment vertical="center"/>
    </xf>
    <xf numFmtId="0" fontId="13" fillId="0" borderId="2" xfId="0" applyFont="1" applyFill="1" applyBorder="1" applyAlignment="1">
      <alignment wrapText="1"/>
    </xf>
    <xf numFmtId="0" fontId="13" fillId="0" borderId="2" xfId="0" applyFont="1" applyFill="1" applyBorder="1" applyAlignment="1">
      <alignment horizontal="left"/>
    </xf>
    <xf numFmtId="166" fontId="13" fillId="0" borderId="2" xfId="0" applyNumberFormat="1" applyFont="1" applyFill="1" applyBorder="1"/>
    <xf numFmtId="10" fontId="13" fillId="0" borderId="2" xfId="0" applyNumberFormat="1" applyFont="1" applyFill="1" applyBorder="1" applyProtection="1">
      <protection locked="0"/>
    </xf>
    <xf numFmtId="166" fontId="13" fillId="0" borderId="2" xfId="0" applyNumberFormat="1" applyFont="1" applyFill="1" applyBorder="1" applyProtection="1">
      <protection locked="0"/>
    </xf>
    <xf numFmtId="0" fontId="0" fillId="0" borderId="14" xfId="0" applyBorder="1"/>
    <xf numFmtId="167" fontId="13" fillId="0" borderId="2" xfId="0" applyNumberFormat="1" applyFont="1" applyBorder="1"/>
    <xf numFmtId="166" fontId="13" fillId="0" borderId="2" xfId="0" applyNumberFormat="1" applyFont="1" applyBorder="1" applyAlignment="1">
      <alignment vertical="center"/>
    </xf>
    <xf numFmtId="10" fontId="13" fillId="0" borderId="2" xfId="0" applyNumberFormat="1" applyFont="1" applyBorder="1" applyAlignment="1" applyProtection="1">
      <alignment vertical="center"/>
      <protection locked="0"/>
    </xf>
    <xf numFmtId="166" fontId="13" fillId="0" borderId="2" xfId="0" applyNumberFormat="1" applyFont="1" applyBorder="1" applyAlignment="1" applyProtection="1">
      <alignment vertical="center"/>
      <protection locked="0"/>
    </xf>
    <xf numFmtId="166" fontId="4" fillId="0" borderId="2" xfId="0" applyNumberFormat="1" applyFont="1" applyFill="1" applyBorder="1" applyAlignment="1">
      <alignment vertical="center"/>
    </xf>
    <xf numFmtId="10" fontId="4" fillId="0" borderId="2" xfId="0" applyNumberFormat="1" applyFont="1" applyFill="1" applyBorder="1" applyAlignment="1" applyProtection="1">
      <alignment vertical="center"/>
      <protection locked="0"/>
    </xf>
    <xf numFmtId="166" fontId="4" fillId="0" borderId="2" xfId="0" applyNumberFormat="1" applyFont="1" applyFill="1" applyBorder="1" applyAlignment="1" applyProtection="1">
      <alignment vertical="center"/>
      <protection locked="0"/>
    </xf>
    <xf numFmtId="0" fontId="17" fillId="3" borderId="12" xfId="0" applyFont="1" applyFill="1" applyBorder="1" applyAlignment="1">
      <alignment horizontal="left"/>
    </xf>
    <xf numFmtId="0" fontId="19" fillId="3" borderId="12" xfId="0" applyFont="1" applyFill="1" applyBorder="1" applyAlignment="1">
      <alignment wrapText="1"/>
    </xf>
    <xf numFmtId="0" fontId="19" fillId="3" borderId="12" xfId="0" applyFont="1" applyFill="1" applyBorder="1"/>
    <xf numFmtId="166" fontId="19" fillId="3" borderId="12" xfId="0" applyNumberFormat="1" applyFont="1" applyFill="1" applyBorder="1"/>
    <xf numFmtId="166" fontId="19" fillId="3" borderId="12" xfId="0" applyNumberFormat="1" applyFont="1" applyFill="1" applyBorder="1" applyProtection="1">
      <protection locked="0"/>
    </xf>
    <xf numFmtId="166" fontId="19" fillId="3" borderId="13" xfId="0" applyNumberFormat="1" applyFont="1" applyFill="1" applyBorder="1"/>
    <xf numFmtId="0" fontId="4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wrapText="1"/>
    </xf>
    <xf numFmtId="0" fontId="13" fillId="0" borderId="3" xfId="0" applyFont="1" applyFill="1" applyBorder="1"/>
    <xf numFmtId="166" fontId="4" fillId="0" borderId="3" xfId="0" applyNumberFormat="1" applyFont="1" applyBorder="1"/>
    <xf numFmtId="166" fontId="13" fillId="0" borderId="3" xfId="0" applyNumberFormat="1" applyFont="1" applyFill="1" applyBorder="1"/>
    <xf numFmtId="10" fontId="13" fillId="0" borderId="3" xfId="0" applyNumberFormat="1" applyFont="1" applyFill="1" applyBorder="1" applyProtection="1">
      <protection locked="0"/>
    </xf>
    <xf numFmtId="166" fontId="13" fillId="0" borderId="3" xfId="0" applyNumberFormat="1" applyFont="1" applyFill="1" applyBorder="1" applyProtection="1">
      <protection locked="0"/>
    </xf>
    <xf numFmtId="167" fontId="13" fillId="0" borderId="9" xfId="0" applyNumberFormat="1" applyFont="1" applyFill="1" applyBorder="1"/>
    <xf numFmtId="167" fontId="13" fillId="0" borderId="2" xfId="0" applyNumberFormat="1" applyFont="1" applyFill="1" applyBorder="1"/>
    <xf numFmtId="0" fontId="0" fillId="5" borderId="8" xfId="0" applyFill="1" applyBorder="1" applyAlignment="1">
      <alignment wrapText="1"/>
    </xf>
    <xf numFmtId="166" fontId="13" fillId="0" borderId="2" xfId="0" applyNumberFormat="1" applyFont="1" applyFill="1" applyBorder="1" applyAlignment="1" applyProtection="1">
      <alignment horizontal="center"/>
      <protection locked="0"/>
    </xf>
    <xf numFmtId="2" fontId="13" fillId="0" borderId="2" xfId="0" applyNumberFormat="1" applyFont="1" applyFill="1" applyBorder="1" applyProtection="1">
      <protection locked="0"/>
    </xf>
    <xf numFmtId="2" fontId="13" fillId="0" borderId="2" xfId="0" applyNumberFormat="1" applyFont="1" applyFill="1" applyBorder="1" applyAlignment="1" applyProtection="1">
      <protection locked="0"/>
    </xf>
    <xf numFmtId="0" fontId="11" fillId="0" borderId="8" xfId="0" applyFont="1" applyFill="1" applyBorder="1" applyAlignment="1">
      <alignment wrapText="1"/>
    </xf>
    <xf numFmtId="0" fontId="11" fillId="0" borderId="0" xfId="0" applyFont="1" applyFill="1"/>
    <xf numFmtId="0" fontId="21" fillId="0" borderId="4" xfId="0" applyFont="1" applyBorder="1" applyAlignment="1" applyProtection="1">
      <alignment horizontal="left"/>
      <protection locked="0"/>
    </xf>
    <xf numFmtId="9" fontId="21" fillId="0" borderId="6" xfId="0" applyNumberFormat="1" applyFont="1" applyBorder="1" applyAlignment="1" applyProtection="1">
      <protection locked="0"/>
    </xf>
    <xf numFmtId="0" fontId="16" fillId="0" borderId="6" xfId="0" applyFont="1" applyBorder="1" applyAlignment="1" applyProtection="1">
      <alignment vertical="center" wrapText="1"/>
      <protection locked="0"/>
    </xf>
    <xf numFmtId="0" fontId="16" fillId="0" borderId="2" xfId="0" applyFont="1" applyBorder="1" applyAlignment="1" applyProtection="1">
      <protection locked="0"/>
    </xf>
    <xf numFmtId="0" fontId="21" fillId="0" borderId="4" xfId="0" applyFont="1" applyBorder="1" applyAlignment="1" applyProtection="1">
      <alignment horizontal="left"/>
      <protection locked="0"/>
    </xf>
    <xf numFmtId="3" fontId="13" fillId="0" borderId="2" xfId="0" applyNumberFormat="1" applyFont="1" applyBorder="1"/>
    <xf numFmtId="9" fontId="12" fillId="0" borderId="0" xfId="8" applyFont="1" applyBorder="1" applyAlignment="1"/>
    <xf numFmtId="9" fontId="17" fillId="5" borderId="3" xfId="8" applyFont="1" applyFill="1" applyBorder="1"/>
    <xf numFmtId="9" fontId="0" fillId="0" borderId="0" xfId="8" applyFont="1"/>
    <xf numFmtId="44" fontId="13" fillId="0" borderId="2" xfId="5" applyFont="1" applyBorder="1"/>
    <xf numFmtId="44" fontId="17" fillId="5" borderId="2" xfId="5" applyFont="1" applyFill="1" applyBorder="1"/>
    <xf numFmtId="44" fontId="19" fillId="3" borderId="12" xfId="5" applyFont="1" applyFill="1" applyBorder="1"/>
    <xf numFmtId="44" fontId="13" fillId="0" borderId="3" xfId="5" applyFont="1" applyFill="1" applyBorder="1"/>
    <xf numFmtId="44" fontId="13" fillId="3" borderId="2" xfId="5" applyFont="1" applyFill="1" applyBorder="1"/>
    <xf numFmtId="44" fontId="0" fillId="0" borderId="0" xfId="5" applyFont="1"/>
    <xf numFmtId="44" fontId="0" fillId="0" borderId="0" xfId="5" applyFont="1" applyFill="1"/>
    <xf numFmtId="44" fontId="11" fillId="0" borderId="0" xfId="5" applyFont="1"/>
    <xf numFmtId="44" fontId="0" fillId="0" borderId="0" xfId="5" applyFont="1" applyFill="1" applyBorder="1"/>
    <xf numFmtId="44" fontId="10" fillId="0" borderId="0" xfId="5" applyFont="1"/>
    <xf numFmtId="4" fontId="3" fillId="2" borderId="1" xfId="4" applyNumberFormat="1" applyFont="1" applyFill="1" applyBorder="1" applyAlignment="1">
      <alignment vertical="center"/>
    </xf>
    <xf numFmtId="4" fontId="3" fillId="2" borderId="1" xfId="4" applyNumberFormat="1" applyFont="1" applyFill="1" applyBorder="1" applyAlignment="1">
      <alignment vertical="center" wrapText="1"/>
    </xf>
    <xf numFmtId="166" fontId="3" fillId="2" borderId="1" xfId="4" applyNumberFormat="1" applyFont="1" applyFill="1" applyBorder="1" applyAlignment="1">
      <alignment vertical="center"/>
    </xf>
    <xf numFmtId="10" fontId="3" fillId="2" borderId="1" xfId="4" applyNumberFormat="1" applyFont="1" applyFill="1" applyBorder="1" applyAlignment="1" applyProtection="1">
      <alignment vertical="center"/>
      <protection locked="0"/>
    </xf>
    <xf numFmtId="2" fontId="3" fillId="2" borderId="1" xfId="4" applyNumberFormat="1" applyFont="1" applyFill="1" applyBorder="1" applyAlignment="1">
      <alignment vertical="center"/>
    </xf>
    <xf numFmtId="167" fontId="3" fillId="2" borderId="1" xfId="4" applyNumberFormat="1" applyFont="1" applyFill="1" applyBorder="1" applyAlignment="1">
      <alignment vertical="center"/>
    </xf>
    <xf numFmtId="166" fontId="3" fillId="2" borderId="7" xfId="4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9" fontId="22" fillId="0" borderId="6" xfId="8" applyFont="1" applyBorder="1" applyAlignment="1" applyProtection="1">
      <protection locked="0"/>
    </xf>
    <xf numFmtId="0" fontId="16" fillId="0" borderId="6" xfId="0" applyFont="1" applyBorder="1" applyAlignment="1" applyProtection="1">
      <alignment horizontal="left"/>
      <protection locked="0"/>
    </xf>
    <xf numFmtId="0" fontId="24" fillId="0" borderId="6" xfId="9" applyFont="1" applyBorder="1" applyAlignment="1" applyProtection="1">
      <protection locked="0"/>
    </xf>
    <xf numFmtId="0" fontId="22" fillId="0" borderId="4" xfId="0" applyFont="1" applyBorder="1" applyAlignment="1" applyProtection="1">
      <alignment horizontal="left"/>
      <protection locked="0"/>
    </xf>
    <xf numFmtId="0" fontId="22" fillId="0" borderId="5" xfId="0" applyFont="1" applyBorder="1" applyAlignment="1" applyProtection="1">
      <alignment horizontal="left"/>
      <protection locked="0"/>
    </xf>
    <xf numFmtId="0" fontId="20" fillId="0" borderId="11" xfId="0" applyFont="1" applyBorder="1" applyAlignment="1">
      <alignment horizontal="left" vertical="top" wrapText="1"/>
    </xf>
  </cellXfs>
  <cellStyles count="10">
    <cellStyle name="Euro" xfId="1" xr:uid="{00000000-0005-0000-0000-000000000000}"/>
    <cellStyle name="Euro 2" xfId="2" xr:uid="{00000000-0005-0000-0000-000001000000}"/>
    <cellStyle name="Link" xfId="9" builtinId="8"/>
    <cellStyle name="Prozent" xfId="8" builtinId="5"/>
    <cellStyle name="Standard" xfId="0" builtinId="0"/>
    <cellStyle name="Standard 2" xfId="3" xr:uid="{00000000-0005-0000-0000-000003000000}"/>
    <cellStyle name="Standard 3" xfId="4" xr:uid="{00000000-0005-0000-0000-000004000000}"/>
    <cellStyle name="Währung" xfId="5" builtinId="4"/>
    <cellStyle name="Währung 2" xfId="6" xr:uid="{00000000-0005-0000-0000-000006000000}"/>
    <cellStyle name="Währung 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409575</xdr:colOff>
      <xdr:row>1</xdr:row>
      <xdr:rowOff>66675</xdr:rowOff>
    </xdr:from>
    <xdr:to>
      <xdr:col>8</xdr:col>
      <xdr:colOff>704850</xdr:colOff>
      <xdr:row>7</xdr:row>
      <xdr:rowOff>57150</xdr:rowOff>
    </xdr:to>
    <xdr:pic>
      <xdr:nvPicPr>
        <xdr:cNvPr id="1153" name="Grafik 1">
          <a:extLst>
            <a:ext uri="{FF2B5EF4-FFF2-40B4-BE49-F238E27FC236}">
              <a16:creationId xmlns:a16="http://schemas.microsoft.com/office/drawing/2014/main" id="{223F19BF-A5F9-4D5A-906A-7B5223756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83150" y="257175"/>
          <a:ext cx="143827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224"/>
  <sheetViews>
    <sheetView tabSelected="1" view="pageLayout" zoomScale="70" zoomScaleNormal="80" zoomScaleSheetLayoutView="90" zoomScalePageLayoutView="70" workbookViewId="0">
      <selection activeCell="G11" sqref="G11"/>
    </sheetView>
  </sheetViews>
  <sheetFormatPr baseColWidth="10" defaultRowHeight="15" x14ac:dyDescent="0.25"/>
  <cols>
    <col min="1" max="1" width="31.42578125" customWidth="1"/>
    <col min="2" max="2" width="119.7109375" style="48" customWidth="1"/>
    <col min="3" max="3" width="44.42578125" customWidth="1"/>
    <col min="4" max="4" width="21.140625" style="3" customWidth="1"/>
    <col min="5" max="5" width="9.28515625" style="3" bestFit="1" customWidth="1"/>
    <col min="6" max="6" width="14" style="7" customWidth="1"/>
    <col min="7" max="7" width="15" style="126" customWidth="1"/>
    <col min="8" max="8" width="17.140625" style="15" customWidth="1"/>
    <col min="9" max="9" width="17" style="27" customWidth="1"/>
    <col min="10" max="10" width="54.42578125" customWidth="1"/>
  </cols>
  <sheetData>
    <row r="1" spans="1:13" x14ac:dyDescent="0.25">
      <c r="G1" s="120"/>
    </row>
    <row r="2" spans="1:13" ht="24.75" customHeight="1" x14ac:dyDescent="0.25">
      <c r="A2" s="144" t="s">
        <v>138</v>
      </c>
      <c r="B2" s="144"/>
      <c r="C2" s="144"/>
      <c r="D2" s="8"/>
      <c r="E2" s="8"/>
      <c r="F2" s="8"/>
      <c r="G2" s="118"/>
      <c r="H2" s="16"/>
      <c r="I2" s="28"/>
    </row>
    <row r="3" spans="1:13" ht="18" x14ac:dyDescent="0.25">
      <c r="A3" s="115" t="s">
        <v>10</v>
      </c>
      <c r="B3" s="140"/>
      <c r="C3" s="112" t="s">
        <v>113</v>
      </c>
      <c r="D3" s="113">
        <v>0.4</v>
      </c>
      <c r="E3" s="142" t="s">
        <v>117</v>
      </c>
      <c r="F3" s="143"/>
      <c r="G3" s="139">
        <v>0.4</v>
      </c>
      <c r="H3" s="16"/>
      <c r="I3" s="28"/>
    </row>
    <row r="4" spans="1:13" ht="18" x14ac:dyDescent="0.25">
      <c r="A4" s="115" t="s">
        <v>7</v>
      </c>
      <c r="B4" s="140"/>
      <c r="C4" s="112" t="s">
        <v>114</v>
      </c>
      <c r="D4" s="113">
        <v>0.45</v>
      </c>
      <c r="E4" s="142" t="s">
        <v>118</v>
      </c>
      <c r="F4" s="143"/>
      <c r="G4" s="139">
        <v>0.45</v>
      </c>
      <c r="H4" s="16"/>
      <c r="I4" s="28"/>
    </row>
    <row r="5" spans="1:13" ht="18" x14ac:dyDescent="0.25">
      <c r="A5" s="115" t="s">
        <v>8</v>
      </c>
      <c r="B5" s="114"/>
      <c r="C5" s="112" t="s">
        <v>115</v>
      </c>
      <c r="D5" s="113">
        <v>0.5</v>
      </c>
      <c r="E5" s="142" t="s">
        <v>119</v>
      </c>
      <c r="F5" s="143"/>
      <c r="G5" s="139">
        <v>0.47</v>
      </c>
      <c r="H5" s="16"/>
      <c r="I5" s="28"/>
    </row>
    <row r="6" spans="1:13" ht="18" x14ac:dyDescent="0.25">
      <c r="A6" s="115" t="s">
        <v>9</v>
      </c>
      <c r="B6" s="114"/>
      <c r="C6" s="112" t="s">
        <v>116</v>
      </c>
      <c r="D6" s="113">
        <v>0.55000000000000004</v>
      </c>
      <c r="E6" s="142" t="s">
        <v>120</v>
      </c>
      <c r="F6" s="143"/>
      <c r="G6" s="139">
        <v>0.5</v>
      </c>
      <c r="H6" s="16"/>
      <c r="I6" s="28"/>
    </row>
    <row r="7" spans="1:13" ht="18" x14ac:dyDescent="0.25">
      <c r="A7" s="115" t="s">
        <v>137</v>
      </c>
      <c r="B7" s="141"/>
      <c r="C7" s="116" t="s">
        <v>132</v>
      </c>
      <c r="D7" s="113">
        <v>0.6</v>
      </c>
      <c r="E7" s="142" t="s">
        <v>121</v>
      </c>
      <c r="F7" s="143"/>
      <c r="G7" s="139">
        <v>0.55000000000000004</v>
      </c>
      <c r="H7" s="16"/>
      <c r="I7" s="28"/>
    </row>
    <row r="8" spans="1:13" ht="18.75" thickBot="1" x14ac:dyDescent="0.3">
      <c r="A8" s="8"/>
      <c r="B8" s="49"/>
      <c r="C8" s="8"/>
      <c r="D8" s="8"/>
      <c r="E8" s="8"/>
      <c r="F8" s="8"/>
      <c r="G8" s="118"/>
      <c r="H8" s="16"/>
      <c r="I8" s="28"/>
      <c r="M8" s="10"/>
    </row>
    <row r="9" spans="1:13" s="138" customFormat="1" ht="75" customHeight="1" thickBot="1" x14ac:dyDescent="0.3">
      <c r="A9" s="131" t="s">
        <v>0</v>
      </c>
      <c r="B9" s="132" t="s">
        <v>3</v>
      </c>
      <c r="C9" s="131" t="s">
        <v>4</v>
      </c>
      <c r="D9" s="133" t="s">
        <v>77</v>
      </c>
      <c r="E9" s="133" t="s">
        <v>5</v>
      </c>
      <c r="F9" s="134" t="s">
        <v>76</v>
      </c>
      <c r="G9" s="132" t="s">
        <v>139</v>
      </c>
      <c r="H9" s="135" t="s">
        <v>11</v>
      </c>
      <c r="I9" s="136" t="s">
        <v>12</v>
      </c>
      <c r="J9" s="137" t="s">
        <v>74</v>
      </c>
    </row>
    <row r="10" spans="1:13" s="42" customFormat="1" ht="21" x14ac:dyDescent="0.35">
      <c r="A10" s="43" t="s">
        <v>72</v>
      </c>
      <c r="B10" s="50"/>
      <c r="C10" s="43"/>
      <c r="D10" s="44"/>
      <c r="E10" s="44"/>
      <c r="F10" s="45"/>
      <c r="G10" s="119"/>
      <c r="H10" s="46"/>
      <c r="I10" s="60"/>
      <c r="J10" s="64"/>
    </row>
    <row r="11" spans="1:13" x14ac:dyDescent="0.25">
      <c r="A11" s="11" t="s">
        <v>15</v>
      </c>
      <c r="B11" s="69" t="s">
        <v>86</v>
      </c>
      <c r="C11" s="12" t="s">
        <v>43</v>
      </c>
      <c r="D11" s="80">
        <v>36.76</v>
      </c>
      <c r="E11" s="9" t="s">
        <v>1</v>
      </c>
      <c r="F11" s="34">
        <f>$D$3</f>
        <v>0.4</v>
      </c>
      <c r="G11" s="121">
        <f>SUM($D11*(1-$F11))</f>
        <v>22.055999999999997</v>
      </c>
      <c r="H11" s="107"/>
      <c r="I11" s="61">
        <f>G11*H11</f>
        <v>0</v>
      </c>
      <c r="J11" s="59"/>
    </row>
    <row r="12" spans="1:13" x14ac:dyDescent="0.25">
      <c r="A12" s="11" t="s">
        <v>15</v>
      </c>
      <c r="B12" s="69" t="s">
        <v>86</v>
      </c>
      <c r="C12" s="12" t="s">
        <v>87</v>
      </c>
      <c r="D12" s="80">
        <v>36.76</v>
      </c>
      <c r="E12" s="9" t="s">
        <v>1</v>
      </c>
      <c r="F12" s="34">
        <f>$D$4</f>
        <v>0.45</v>
      </c>
      <c r="G12" s="121">
        <f t="shared" ref="G12:G20" si="0">SUM($D12*(1-$F12))</f>
        <v>20.218</v>
      </c>
      <c r="H12" s="36"/>
      <c r="I12" s="61">
        <f>G12*H12</f>
        <v>0</v>
      </c>
      <c r="J12" s="59"/>
    </row>
    <row r="13" spans="1:13" s="111" customFormat="1" x14ac:dyDescent="0.25">
      <c r="A13" s="76" t="s">
        <v>15</v>
      </c>
      <c r="B13" s="71" t="s">
        <v>108</v>
      </c>
      <c r="C13" s="72" t="s">
        <v>107</v>
      </c>
      <c r="D13" s="80">
        <v>36.76</v>
      </c>
      <c r="E13" s="73" t="s">
        <v>1</v>
      </c>
      <c r="F13" s="34">
        <f>$D$5</f>
        <v>0.5</v>
      </c>
      <c r="G13" s="121">
        <f t="shared" si="0"/>
        <v>18.38</v>
      </c>
      <c r="H13" s="75"/>
      <c r="I13" s="61">
        <f>G13*H13</f>
        <v>0</v>
      </c>
      <c r="J13" s="110"/>
    </row>
    <row r="14" spans="1:13" x14ac:dyDescent="0.25">
      <c r="A14" s="11" t="s">
        <v>15</v>
      </c>
      <c r="B14" s="69" t="s">
        <v>86</v>
      </c>
      <c r="C14" s="12" t="s">
        <v>88</v>
      </c>
      <c r="D14" s="80">
        <v>36.76</v>
      </c>
      <c r="E14" s="9" t="s">
        <v>1</v>
      </c>
      <c r="F14" s="34">
        <f>$D$6</f>
        <v>0.55000000000000004</v>
      </c>
      <c r="G14" s="121">
        <f t="shared" si="0"/>
        <v>16.541999999999998</v>
      </c>
      <c r="H14" s="36"/>
      <c r="I14" s="61">
        <f>G14*H14</f>
        <v>0</v>
      </c>
      <c r="J14" s="59"/>
    </row>
    <row r="15" spans="1:13" x14ac:dyDescent="0.25">
      <c r="A15" s="11" t="s">
        <v>15</v>
      </c>
      <c r="B15" s="69" t="s">
        <v>86</v>
      </c>
      <c r="C15" s="12" t="s">
        <v>136</v>
      </c>
      <c r="D15" s="80">
        <v>36.76</v>
      </c>
      <c r="E15" s="9" t="s">
        <v>1</v>
      </c>
      <c r="F15" s="34">
        <f>$D$7</f>
        <v>0.6</v>
      </c>
      <c r="G15" s="121">
        <f t="shared" si="0"/>
        <v>14.704000000000001</v>
      </c>
      <c r="H15" s="36"/>
      <c r="I15" s="61">
        <f>G15*H15</f>
        <v>0</v>
      </c>
      <c r="J15" s="59"/>
    </row>
    <row r="16" spans="1:13" x14ac:dyDescent="0.25">
      <c r="A16" s="11"/>
      <c r="B16" s="69"/>
      <c r="C16" s="12"/>
      <c r="D16" s="80"/>
      <c r="E16" s="9"/>
      <c r="F16" s="34"/>
      <c r="G16" s="121"/>
      <c r="H16" s="36"/>
      <c r="I16" s="61"/>
      <c r="J16" s="59"/>
    </row>
    <row r="17" spans="1:10" x14ac:dyDescent="0.25">
      <c r="A17" s="11" t="s">
        <v>122</v>
      </c>
      <c r="B17" s="69" t="s">
        <v>123</v>
      </c>
      <c r="C17" s="12" t="s">
        <v>43</v>
      </c>
      <c r="D17" s="80">
        <v>38.97</v>
      </c>
      <c r="E17" s="9" t="s">
        <v>1</v>
      </c>
      <c r="F17" s="34">
        <f>$D$3</f>
        <v>0.4</v>
      </c>
      <c r="G17" s="121">
        <f t="shared" si="0"/>
        <v>23.381999999999998</v>
      </c>
      <c r="H17" s="36"/>
      <c r="I17" s="61">
        <f>G17*H17</f>
        <v>0</v>
      </c>
      <c r="J17" s="59"/>
    </row>
    <row r="18" spans="1:10" x14ac:dyDescent="0.25">
      <c r="A18" s="11" t="s">
        <v>122</v>
      </c>
      <c r="B18" s="69" t="s">
        <v>123</v>
      </c>
      <c r="C18" s="12" t="s">
        <v>87</v>
      </c>
      <c r="D18" s="80">
        <v>38.97</v>
      </c>
      <c r="E18" s="9" t="s">
        <v>1</v>
      </c>
      <c r="F18" s="34">
        <f>$D$4</f>
        <v>0.45</v>
      </c>
      <c r="G18" s="121">
        <f t="shared" si="0"/>
        <v>21.433500000000002</v>
      </c>
      <c r="H18" s="36"/>
      <c r="I18" s="61">
        <f>G18*H18</f>
        <v>0</v>
      </c>
      <c r="J18" s="59"/>
    </row>
    <row r="19" spans="1:10" x14ac:dyDescent="0.25">
      <c r="A19" s="11" t="s">
        <v>122</v>
      </c>
      <c r="B19" s="69" t="s">
        <v>123</v>
      </c>
      <c r="C19" s="12" t="s">
        <v>88</v>
      </c>
      <c r="D19" s="80">
        <v>38.97</v>
      </c>
      <c r="E19" s="9" t="s">
        <v>1</v>
      </c>
      <c r="F19" s="34">
        <f>$D$5</f>
        <v>0.5</v>
      </c>
      <c r="G19" s="121">
        <f t="shared" si="0"/>
        <v>19.484999999999999</v>
      </c>
      <c r="H19" s="36"/>
      <c r="I19" s="61">
        <f>G19*H19</f>
        <v>0</v>
      </c>
      <c r="J19" s="59"/>
    </row>
    <row r="20" spans="1:10" x14ac:dyDescent="0.25">
      <c r="A20" s="11" t="s">
        <v>122</v>
      </c>
      <c r="B20" s="69" t="s">
        <v>123</v>
      </c>
      <c r="C20" s="12" t="s">
        <v>136</v>
      </c>
      <c r="D20" s="80">
        <v>38.97</v>
      </c>
      <c r="E20" s="9" t="s">
        <v>1</v>
      </c>
      <c r="F20" s="34">
        <f>$D$6</f>
        <v>0.55000000000000004</v>
      </c>
      <c r="G20" s="121">
        <f t="shared" si="0"/>
        <v>17.536499999999997</v>
      </c>
      <c r="H20" s="36"/>
      <c r="I20" s="61">
        <f>G20*H20</f>
        <v>0</v>
      </c>
      <c r="J20" s="59"/>
    </row>
    <row r="21" spans="1:10" x14ac:dyDescent="0.25">
      <c r="A21" s="11"/>
      <c r="B21" s="69"/>
      <c r="C21" s="12"/>
      <c r="D21" s="80"/>
      <c r="E21" s="9"/>
      <c r="F21" s="34"/>
      <c r="G21" s="121"/>
      <c r="H21" s="36"/>
      <c r="I21" s="61"/>
      <c r="J21" s="59"/>
    </row>
    <row r="22" spans="1:10" hidden="1" x14ac:dyDescent="0.25">
      <c r="A22" s="11" t="s">
        <v>124</v>
      </c>
      <c r="B22" s="69" t="s">
        <v>125</v>
      </c>
      <c r="C22" s="12" t="s">
        <v>126</v>
      </c>
      <c r="D22" s="80">
        <v>14.6</v>
      </c>
      <c r="E22" s="9" t="s">
        <v>1</v>
      </c>
      <c r="F22" s="34">
        <f>$D$3</f>
        <v>0.4</v>
      </c>
      <c r="G22" s="121">
        <f t="shared" ref="G22:G26" si="1">SUM($D22*(1-$F22))*1.08</f>
        <v>9.4608000000000008</v>
      </c>
      <c r="H22" s="36"/>
      <c r="I22" s="61">
        <f>G22*H22</f>
        <v>0</v>
      </c>
      <c r="J22" s="59"/>
    </row>
    <row r="23" spans="1:10" hidden="1" x14ac:dyDescent="0.25">
      <c r="A23" s="11" t="s">
        <v>124</v>
      </c>
      <c r="B23" s="69" t="s">
        <v>125</v>
      </c>
      <c r="C23" s="12" t="s">
        <v>127</v>
      </c>
      <c r="D23" s="80">
        <v>14.6</v>
      </c>
      <c r="E23" s="9" t="s">
        <v>1</v>
      </c>
      <c r="F23" s="34">
        <f>$D$4</f>
        <v>0.45</v>
      </c>
      <c r="G23" s="121">
        <f t="shared" si="1"/>
        <v>8.6724000000000014</v>
      </c>
      <c r="H23" s="36"/>
      <c r="I23" s="61">
        <f>G23*H23</f>
        <v>0</v>
      </c>
      <c r="J23" s="59"/>
    </row>
    <row r="24" spans="1:10" hidden="1" x14ac:dyDescent="0.25">
      <c r="A24" s="11" t="s">
        <v>124</v>
      </c>
      <c r="B24" s="69" t="s">
        <v>125</v>
      </c>
      <c r="C24" s="12" t="s">
        <v>128</v>
      </c>
      <c r="D24" s="80">
        <v>14.6</v>
      </c>
      <c r="E24" s="9" t="s">
        <v>1</v>
      </c>
      <c r="F24" s="34">
        <f>$D$5</f>
        <v>0.5</v>
      </c>
      <c r="G24" s="121">
        <f t="shared" si="1"/>
        <v>7.8840000000000003</v>
      </c>
      <c r="H24" s="36"/>
      <c r="I24" s="61">
        <f>G24*H24</f>
        <v>0</v>
      </c>
      <c r="J24" s="59"/>
    </row>
    <row r="25" spans="1:10" hidden="1" x14ac:dyDescent="0.25">
      <c r="A25" s="11" t="s">
        <v>124</v>
      </c>
      <c r="B25" s="69" t="s">
        <v>125</v>
      </c>
      <c r="C25" s="12" t="s">
        <v>129</v>
      </c>
      <c r="D25" s="80">
        <v>14.6</v>
      </c>
      <c r="E25" s="9" t="s">
        <v>1</v>
      </c>
      <c r="F25" s="34">
        <f>$D$6</f>
        <v>0.55000000000000004</v>
      </c>
      <c r="G25" s="121">
        <f t="shared" si="1"/>
        <v>7.0956000000000001</v>
      </c>
      <c r="H25" s="36"/>
      <c r="I25" s="61">
        <f>G25*H25</f>
        <v>0</v>
      </c>
      <c r="J25" s="59"/>
    </row>
    <row r="26" spans="1:10" hidden="1" x14ac:dyDescent="0.25">
      <c r="A26" s="11" t="s">
        <v>124</v>
      </c>
      <c r="B26" s="69" t="s">
        <v>125</v>
      </c>
      <c r="C26" s="12" t="s">
        <v>130</v>
      </c>
      <c r="D26" s="80">
        <v>14.6</v>
      </c>
      <c r="E26" s="9" t="s">
        <v>1</v>
      </c>
      <c r="F26" s="34">
        <f>$D$7</f>
        <v>0.6</v>
      </c>
      <c r="G26" s="121">
        <f t="shared" si="1"/>
        <v>6.3071999999999999</v>
      </c>
      <c r="H26" s="36"/>
      <c r="I26" s="61">
        <f>G26*H26</f>
        <v>0</v>
      </c>
      <c r="J26" s="59" t="s">
        <v>131</v>
      </c>
    </row>
    <row r="27" spans="1:10" hidden="1" x14ac:dyDescent="0.25">
      <c r="A27" s="11"/>
      <c r="B27" s="69"/>
      <c r="C27" s="12"/>
      <c r="D27" s="80"/>
      <c r="E27" s="9"/>
      <c r="F27" s="34"/>
      <c r="G27" s="121"/>
      <c r="H27" s="36"/>
      <c r="I27" s="61"/>
      <c r="J27" s="59"/>
    </row>
    <row r="28" spans="1:10" x14ac:dyDescent="0.25">
      <c r="A28" s="11" t="s">
        <v>140</v>
      </c>
      <c r="B28" s="69" t="s">
        <v>141</v>
      </c>
      <c r="C28" s="12" t="s">
        <v>43</v>
      </c>
      <c r="D28" s="80">
        <v>45.82</v>
      </c>
      <c r="E28" s="9" t="s">
        <v>1</v>
      </c>
      <c r="F28" s="34">
        <f>$D$3</f>
        <v>0.4</v>
      </c>
      <c r="G28" s="121">
        <f t="shared" ref="G28:G31" si="2">SUM($D28*(1-$F28))</f>
        <v>27.492000000000001</v>
      </c>
      <c r="H28" s="36"/>
      <c r="I28" s="61">
        <f>G28*H28</f>
        <v>0</v>
      </c>
      <c r="J28" s="59"/>
    </row>
    <row r="29" spans="1:10" x14ac:dyDescent="0.25">
      <c r="A29" s="11" t="s">
        <v>140</v>
      </c>
      <c r="B29" s="69" t="s">
        <v>141</v>
      </c>
      <c r="C29" s="12" t="s">
        <v>87</v>
      </c>
      <c r="D29" s="80">
        <v>45.82</v>
      </c>
      <c r="E29" s="9" t="s">
        <v>1</v>
      </c>
      <c r="F29" s="34">
        <f>$D$4</f>
        <v>0.45</v>
      </c>
      <c r="G29" s="121">
        <f t="shared" si="2"/>
        <v>25.201000000000001</v>
      </c>
      <c r="H29" s="36"/>
      <c r="I29" s="61">
        <f>G29*H29</f>
        <v>0</v>
      </c>
      <c r="J29" s="59"/>
    </row>
    <row r="30" spans="1:10" x14ac:dyDescent="0.25">
      <c r="A30" s="11" t="s">
        <v>140</v>
      </c>
      <c r="B30" s="69" t="s">
        <v>141</v>
      </c>
      <c r="C30" s="12" t="s">
        <v>88</v>
      </c>
      <c r="D30" s="80">
        <v>45.82</v>
      </c>
      <c r="E30" s="9" t="s">
        <v>1</v>
      </c>
      <c r="F30" s="34">
        <f>$D$5</f>
        <v>0.5</v>
      </c>
      <c r="G30" s="121">
        <f t="shared" si="2"/>
        <v>22.91</v>
      </c>
      <c r="H30" s="36"/>
      <c r="I30" s="61">
        <f>G30*H30</f>
        <v>0</v>
      </c>
      <c r="J30" s="59"/>
    </row>
    <row r="31" spans="1:10" x14ac:dyDescent="0.25">
      <c r="A31" s="11" t="s">
        <v>140</v>
      </c>
      <c r="B31" s="69" t="s">
        <v>141</v>
      </c>
      <c r="C31" s="12" t="s">
        <v>136</v>
      </c>
      <c r="D31" s="80">
        <v>45.82</v>
      </c>
      <c r="E31" s="9" t="s">
        <v>1</v>
      </c>
      <c r="F31" s="34">
        <f>$D$6</f>
        <v>0.55000000000000004</v>
      </c>
      <c r="G31" s="121">
        <f t="shared" si="2"/>
        <v>20.619</v>
      </c>
      <c r="H31" s="36"/>
      <c r="I31" s="61">
        <f>G31*H31</f>
        <v>0</v>
      </c>
      <c r="J31" s="59"/>
    </row>
    <row r="32" spans="1:10" x14ac:dyDescent="0.25">
      <c r="A32" s="11"/>
      <c r="B32" s="69"/>
      <c r="C32" s="12"/>
      <c r="D32" s="80"/>
      <c r="E32" s="9"/>
      <c r="F32" s="34"/>
      <c r="G32" s="121"/>
      <c r="H32" s="36"/>
      <c r="I32" s="61"/>
      <c r="J32" s="59"/>
    </row>
    <row r="33" spans="1:82" x14ac:dyDescent="0.25">
      <c r="A33" s="11" t="s">
        <v>133</v>
      </c>
      <c r="B33" s="69" t="s">
        <v>134</v>
      </c>
      <c r="C33" s="12" t="s">
        <v>126</v>
      </c>
      <c r="D33" s="80">
        <v>11.7</v>
      </c>
      <c r="E33" s="9" t="s">
        <v>1</v>
      </c>
      <c r="F33" s="34">
        <f>$D$3</f>
        <v>0.4</v>
      </c>
      <c r="G33" s="121">
        <f t="shared" ref="G33:G36" si="3">SUM($D33*(1-$F33))</f>
        <v>7.02</v>
      </c>
      <c r="H33" s="36"/>
      <c r="I33" s="61">
        <f>G33*H33</f>
        <v>0</v>
      </c>
      <c r="J33" s="59"/>
    </row>
    <row r="34" spans="1:82" x14ac:dyDescent="0.25">
      <c r="A34" s="11" t="s">
        <v>133</v>
      </c>
      <c r="B34" s="69" t="s">
        <v>134</v>
      </c>
      <c r="C34" s="12" t="s">
        <v>127</v>
      </c>
      <c r="D34" s="80">
        <v>11.7</v>
      </c>
      <c r="E34" s="9" t="s">
        <v>1</v>
      </c>
      <c r="F34" s="34">
        <f>$D$4</f>
        <v>0.45</v>
      </c>
      <c r="G34" s="121">
        <f t="shared" si="3"/>
        <v>6.4350000000000005</v>
      </c>
      <c r="H34" s="36"/>
      <c r="I34" s="61">
        <f>G34*H34</f>
        <v>0</v>
      </c>
      <c r="J34" s="59"/>
    </row>
    <row r="35" spans="1:82" x14ac:dyDescent="0.25">
      <c r="A35" s="11" t="s">
        <v>133</v>
      </c>
      <c r="B35" s="69" t="s">
        <v>134</v>
      </c>
      <c r="C35" s="12" t="s">
        <v>128</v>
      </c>
      <c r="D35" s="80">
        <v>11.7</v>
      </c>
      <c r="E35" s="9" t="s">
        <v>1</v>
      </c>
      <c r="F35" s="34">
        <f>$D$5</f>
        <v>0.5</v>
      </c>
      <c r="G35" s="121">
        <f t="shared" si="3"/>
        <v>5.85</v>
      </c>
      <c r="H35" s="36"/>
      <c r="I35" s="61">
        <f>G35*H35</f>
        <v>0</v>
      </c>
      <c r="J35" s="59"/>
    </row>
    <row r="36" spans="1:82" x14ac:dyDescent="0.25">
      <c r="A36" s="11" t="s">
        <v>133</v>
      </c>
      <c r="B36" s="69" t="s">
        <v>134</v>
      </c>
      <c r="C36" s="117" t="s">
        <v>135</v>
      </c>
      <c r="D36" s="80">
        <v>11.7</v>
      </c>
      <c r="E36" s="9" t="s">
        <v>1</v>
      </c>
      <c r="F36" s="34">
        <f>$D$6</f>
        <v>0.55000000000000004</v>
      </c>
      <c r="G36" s="121">
        <f t="shared" si="3"/>
        <v>5.2649999999999988</v>
      </c>
      <c r="H36" s="36"/>
      <c r="I36" s="61">
        <f>G36*H36</f>
        <v>0</v>
      </c>
      <c r="J36" s="59"/>
    </row>
    <row r="37" spans="1:82" x14ac:dyDescent="0.25">
      <c r="A37" s="11"/>
      <c r="B37" s="69"/>
      <c r="C37" s="12"/>
      <c r="D37" s="80"/>
      <c r="E37" s="9"/>
      <c r="F37" s="34"/>
      <c r="G37" s="121"/>
      <c r="H37" s="36"/>
      <c r="I37" s="61"/>
      <c r="J37" s="59"/>
    </row>
    <row r="38" spans="1:82" s="42" customFormat="1" ht="21" x14ac:dyDescent="0.35">
      <c r="A38" s="39" t="s">
        <v>73</v>
      </c>
      <c r="B38" s="51"/>
      <c r="C38" s="39"/>
      <c r="D38" s="40"/>
      <c r="E38" s="40"/>
      <c r="F38" s="41"/>
      <c r="G38" s="122"/>
      <c r="H38" s="41"/>
      <c r="I38" s="62"/>
      <c r="J38" s="59"/>
    </row>
    <row r="39" spans="1:82" x14ac:dyDescent="0.25">
      <c r="A39" s="25" t="s">
        <v>16</v>
      </c>
      <c r="B39" s="47" t="s">
        <v>44</v>
      </c>
      <c r="C39" s="12" t="s">
        <v>17</v>
      </c>
      <c r="D39" s="9">
        <v>11.85</v>
      </c>
      <c r="E39" s="9" t="s">
        <v>1</v>
      </c>
      <c r="F39" s="34">
        <f>$D$3</f>
        <v>0.4</v>
      </c>
      <c r="G39" s="121">
        <f t="shared" ref="G39:G41" si="4">SUM($D39*(1-$F39))</f>
        <v>7.1099999999999994</v>
      </c>
      <c r="H39" s="36"/>
      <c r="I39" s="61">
        <f>G39*H39</f>
        <v>0</v>
      </c>
      <c r="J39" s="68"/>
    </row>
    <row r="40" spans="1:82" x14ac:dyDescent="0.25">
      <c r="A40" s="25" t="s">
        <v>16</v>
      </c>
      <c r="B40" s="47" t="s">
        <v>44</v>
      </c>
      <c r="C40" s="13" t="s">
        <v>103</v>
      </c>
      <c r="D40" s="80">
        <v>11.85</v>
      </c>
      <c r="E40" s="9" t="s">
        <v>1</v>
      </c>
      <c r="F40" s="34">
        <f>$D$4</f>
        <v>0.45</v>
      </c>
      <c r="G40" s="121">
        <f t="shared" si="4"/>
        <v>6.5175000000000001</v>
      </c>
      <c r="H40" s="36"/>
      <c r="I40" s="61">
        <f>G40*H40</f>
        <v>0</v>
      </c>
      <c r="J40" s="68"/>
    </row>
    <row r="41" spans="1:82" x14ac:dyDescent="0.25">
      <c r="A41" s="25" t="s">
        <v>16</v>
      </c>
      <c r="B41" s="47" t="s">
        <v>44</v>
      </c>
      <c r="C41" s="13" t="s">
        <v>104</v>
      </c>
      <c r="D41" s="80">
        <v>11.85</v>
      </c>
      <c r="E41" s="9" t="s">
        <v>1</v>
      </c>
      <c r="F41" s="34">
        <f>$D$5</f>
        <v>0.5</v>
      </c>
      <c r="G41" s="121">
        <f t="shared" si="4"/>
        <v>5.9249999999999998</v>
      </c>
      <c r="H41" s="36"/>
      <c r="I41" s="61">
        <f>G41*H41</f>
        <v>0</v>
      </c>
      <c r="J41" s="68"/>
    </row>
    <row r="42" spans="1:82" x14ac:dyDescent="0.25">
      <c r="A42" s="25"/>
      <c r="B42" s="47"/>
      <c r="C42" s="12"/>
      <c r="D42" s="9"/>
      <c r="E42" s="9"/>
      <c r="F42" s="34"/>
      <c r="G42" s="121"/>
      <c r="H42" s="36"/>
      <c r="I42" s="61"/>
      <c r="J42" s="68"/>
    </row>
    <row r="43" spans="1:82" x14ac:dyDescent="0.25">
      <c r="A43" s="25" t="s">
        <v>45</v>
      </c>
      <c r="B43" s="52" t="s">
        <v>89</v>
      </c>
      <c r="C43" s="12" t="s">
        <v>46</v>
      </c>
      <c r="D43" s="9">
        <v>1.4</v>
      </c>
      <c r="E43" s="9" t="s">
        <v>6</v>
      </c>
      <c r="F43" s="34">
        <f>$D$6</f>
        <v>0.55000000000000004</v>
      </c>
      <c r="G43" s="121">
        <f t="shared" ref="G43" si="5">SUM($D43*(1-$F43))</f>
        <v>0.62999999999999989</v>
      </c>
      <c r="H43" s="36"/>
      <c r="I43" s="61">
        <f>G43*H43</f>
        <v>0</v>
      </c>
      <c r="J43" s="106" t="s">
        <v>83</v>
      </c>
    </row>
    <row r="44" spans="1:82" x14ac:dyDescent="0.25">
      <c r="A44" s="25"/>
      <c r="B44" s="52"/>
      <c r="C44" s="12"/>
      <c r="D44" s="9"/>
      <c r="E44" s="9"/>
      <c r="F44" s="34"/>
      <c r="G44" s="121"/>
      <c r="H44" s="36"/>
      <c r="I44" s="84"/>
      <c r="J44" s="59"/>
    </row>
    <row r="45" spans="1:82" x14ac:dyDescent="0.25">
      <c r="A45" s="25" t="s">
        <v>18</v>
      </c>
      <c r="B45" s="52" t="s">
        <v>42</v>
      </c>
      <c r="C45" s="12" t="s">
        <v>19</v>
      </c>
      <c r="D45" s="9">
        <v>1.89</v>
      </c>
      <c r="E45" s="85" t="s">
        <v>6</v>
      </c>
      <c r="F45" s="34">
        <f>$D$3</f>
        <v>0.4</v>
      </c>
      <c r="G45" s="121">
        <f t="shared" ref="G45:G47" si="6">SUM($D45*(1-$F45))</f>
        <v>1.1339999999999999</v>
      </c>
      <c r="H45" s="87"/>
      <c r="I45" s="61">
        <f>G45*H45</f>
        <v>0</v>
      </c>
      <c r="J45" s="65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</row>
    <row r="46" spans="1:82" x14ac:dyDescent="0.25">
      <c r="A46" s="25" t="s">
        <v>18</v>
      </c>
      <c r="B46" s="52" t="s">
        <v>42</v>
      </c>
      <c r="C46" s="12" t="s">
        <v>90</v>
      </c>
      <c r="D46" s="9">
        <v>1.89</v>
      </c>
      <c r="E46" s="85" t="s">
        <v>6</v>
      </c>
      <c r="F46" s="34">
        <f>$D$4</f>
        <v>0.45</v>
      </c>
      <c r="G46" s="121">
        <f t="shared" si="6"/>
        <v>1.0395000000000001</v>
      </c>
      <c r="H46" s="87"/>
      <c r="I46" s="61">
        <f>G46*H46</f>
        <v>0</v>
      </c>
      <c r="J46" s="65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</row>
    <row r="47" spans="1:82" x14ac:dyDescent="0.25">
      <c r="A47" s="25" t="s">
        <v>18</v>
      </c>
      <c r="B47" s="52" t="s">
        <v>42</v>
      </c>
      <c r="C47" s="12" t="s">
        <v>91</v>
      </c>
      <c r="D47" s="9">
        <v>1.89</v>
      </c>
      <c r="E47" s="85" t="s">
        <v>6</v>
      </c>
      <c r="F47" s="34">
        <f>$D$5</f>
        <v>0.5</v>
      </c>
      <c r="G47" s="121">
        <f t="shared" si="6"/>
        <v>0.94499999999999995</v>
      </c>
      <c r="H47" s="87"/>
      <c r="I47" s="61">
        <f>G47*H47</f>
        <v>0</v>
      </c>
      <c r="J47" s="65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</row>
    <row r="48" spans="1:82" x14ac:dyDescent="0.25">
      <c r="A48" s="25"/>
      <c r="B48" s="52"/>
      <c r="C48" s="12"/>
      <c r="D48" s="85"/>
      <c r="E48" s="85"/>
      <c r="F48" s="86"/>
      <c r="G48" s="121"/>
      <c r="H48" s="87"/>
      <c r="I48" s="85"/>
      <c r="J48" s="65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</row>
    <row r="49" spans="1:82" x14ac:dyDescent="0.25">
      <c r="A49" s="25" t="s">
        <v>20</v>
      </c>
      <c r="B49" s="47" t="s">
        <v>41</v>
      </c>
      <c r="C49" s="12" t="s">
        <v>21</v>
      </c>
      <c r="D49" s="9">
        <v>5.5</v>
      </c>
      <c r="E49" s="85" t="s">
        <v>2</v>
      </c>
      <c r="F49" s="34">
        <f>$D$3</f>
        <v>0.4</v>
      </c>
      <c r="G49" s="121">
        <f t="shared" ref="G49:G51" si="7">SUM($D49*(1-$F49))</f>
        <v>3.3</v>
      </c>
      <c r="H49" s="87"/>
      <c r="I49" s="61">
        <f>G49*H49</f>
        <v>0</v>
      </c>
      <c r="J49" s="65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</row>
    <row r="50" spans="1:82" x14ac:dyDescent="0.25">
      <c r="A50" s="25" t="s">
        <v>20</v>
      </c>
      <c r="B50" s="47" t="s">
        <v>41</v>
      </c>
      <c r="C50" s="78" t="s">
        <v>92</v>
      </c>
      <c r="D50" s="9">
        <v>5.5</v>
      </c>
      <c r="E50" s="85" t="s">
        <v>2</v>
      </c>
      <c r="F50" s="34">
        <f>$D$4</f>
        <v>0.45</v>
      </c>
      <c r="G50" s="121">
        <f t="shared" si="7"/>
        <v>3.0250000000000004</v>
      </c>
      <c r="H50" s="87"/>
      <c r="I50" s="61">
        <f>G50*H50</f>
        <v>0</v>
      </c>
      <c r="J50" s="65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</row>
    <row r="51" spans="1:82" x14ac:dyDescent="0.25">
      <c r="A51" s="25" t="s">
        <v>20</v>
      </c>
      <c r="B51" s="47" t="s">
        <v>41</v>
      </c>
      <c r="C51" s="78" t="s">
        <v>93</v>
      </c>
      <c r="D51" s="9">
        <v>5.5</v>
      </c>
      <c r="E51" s="85" t="s">
        <v>2</v>
      </c>
      <c r="F51" s="34">
        <f>$D$5</f>
        <v>0.5</v>
      </c>
      <c r="G51" s="121">
        <f t="shared" si="7"/>
        <v>2.75</v>
      </c>
      <c r="H51" s="87"/>
      <c r="I51" s="61">
        <f>G51*H51</f>
        <v>0</v>
      </c>
      <c r="J51" s="65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</row>
    <row r="52" spans="1:82" x14ac:dyDescent="0.25">
      <c r="A52" s="25"/>
      <c r="B52" s="47"/>
      <c r="C52" s="12"/>
      <c r="D52" s="85"/>
      <c r="E52" s="85"/>
      <c r="F52" s="86"/>
      <c r="G52" s="121"/>
      <c r="H52" s="87"/>
      <c r="I52" s="85"/>
      <c r="J52" s="65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</row>
    <row r="53" spans="1:82" x14ac:dyDescent="0.25">
      <c r="A53" s="70" t="s">
        <v>22</v>
      </c>
      <c r="B53" s="71" t="s">
        <v>58</v>
      </c>
      <c r="C53" s="72" t="s">
        <v>21</v>
      </c>
      <c r="D53" s="9">
        <v>5.5</v>
      </c>
      <c r="E53" s="88" t="s">
        <v>2</v>
      </c>
      <c r="F53" s="34">
        <f>$D$3</f>
        <v>0.4</v>
      </c>
      <c r="G53" s="121">
        <f t="shared" ref="G53:G55" si="8">SUM($D53*(1-$F53))</f>
        <v>3.3</v>
      </c>
      <c r="H53" s="90"/>
      <c r="I53" s="61">
        <f>G53*H53</f>
        <v>0</v>
      </c>
      <c r="J53" s="65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</row>
    <row r="54" spans="1:82" x14ac:dyDescent="0.25">
      <c r="A54" s="70" t="s">
        <v>22</v>
      </c>
      <c r="B54" s="71" t="s">
        <v>58</v>
      </c>
      <c r="C54" s="78" t="s">
        <v>92</v>
      </c>
      <c r="D54" s="9">
        <v>5.5</v>
      </c>
      <c r="E54" s="88" t="s">
        <v>2</v>
      </c>
      <c r="F54" s="34">
        <f>$D$4</f>
        <v>0.45</v>
      </c>
      <c r="G54" s="121">
        <f t="shared" si="8"/>
        <v>3.0250000000000004</v>
      </c>
      <c r="H54" s="90"/>
      <c r="I54" s="61">
        <f>G54*H54</f>
        <v>0</v>
      </c>
      <c r="J54" s="65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</row>
    <row r="55" spans="1:82" x14ac:dyDescent="0.25">
      <c r="A55" s="70" t="s">
        <v>22</v>
      </c>
      <c r="B55" s="71" t="s">
        <v>58</v>
      </c>
      <c r="C55" s="78" t="s">
        <v>93</v>
      </c>
      <c r="D55" s="9">
        <v>5.5</v>
      </c>
      <c r="E55" s="88" t="s">
        <v>2</v>
      </c>
      <c r="F55" s="34">
        <f>$D$5</f>
        <v>0.5</v>
      </c>
      <c r="G55" s="121">
        <f t="shared" si="8"/>
        <v>2.75</v>
      </c>
      <c r="H55" s="90"/>
      <c r="I55" s="61">
        <f>G55*H55</f>
        <v>0</v>
      </c>
      <c r="J55" s="65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</row>
    <row r="56" spans="1:82" x14ac:dyDescent="0.25">
      <c r="A56" s="70"/>
      <c r="B56" s="71"/>
      <c r="C56" s="72"/>
      <c r="D56" s="88"/>
      <c r="E56" s="88"/>
      <c r="F56" s="89"/>
      <c r="G56" s="121"/>
      <c r="H56" s="90"/>
      <c r="I56" s="88"/>
      <c r="J56" s="65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</row>
    <row r="57" spans="1:82" x14ac:dyDescent="0.25">
      <c r="A57" s="70" t="s">
        <v>23</v>
      </c>
      <c r="B57" s="71" t="s">
        <v>62</v>
      </c>
      <c r="C57" s="72" t="s">
        <v>21</v>
      </c>
      <c r="D57" s="73">
        <v>2.97</v>
      </c>
      <c r="E57" s="88" t="s">
        <v>2</v>
      </c>
      <c r="F57" s="34">
        <f>$D$3</f>
        <v>0.4</v>
      </c>
      <c r="G57" s="121">
        <f t="shared" ref="G57:G59" si="9">SUM($D57*(1-$F57))</f>
        <v>1.782</v>
      </c>
      <c r="H57" s="90"/>
      <c r="I57" s="61">
        <f>G57*H57</f>
        <v>0</v>
      </c>
      <c r="J57" s="65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</row>
    <row r="58" spans="1:82" x14ac:dyDescent="0.25">
      <c r="A58" s="70" t="s">
        <v>23</v>
      </c>
      <c r="B58" s="71" t="s">
        <v>62</v>
      </c>
      <c r="C58" s="78" t="s">
        <v>92</v>
      </c>
      <c r="D58" s="73">
        <v>2.97</v>
      </c>
      <c r="E58" s="88" t="s">
        <v>2</v>
      </c>
      <c r="F58" s="34">
        <f>$D$4</f>
        <v>0.45</v>
      </c>
      <c r="G58" s="121">
        <f t="shared" si="9"/>
        <v>1.6335000000000002</v>
      </c>
      <c r="H58" s="90"/>
      <c r="I58" s="61">
        <f>G58*H58</f>
        <v>0</v>
      </c>
      <c r="J58" s="65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</row>
    <row r="59" spans="1:82" x14ac:dyDescent="0.25">
      <c r="A59" s="70" t="s">
        <v>23</v>
      </c>
      <c r="B59" s="71" t="s">
        <v>62</v>
      </c>
      <c r="C59" s="78" t="s">
        <v>93</v>
      </c>
      <c r="D59" s="73">
        <v>2.97</v>
      </c>
      <c r="E59" s="73" t="s">
        <v>2</v>
      </c>
      <c r="F59" s="34">
        <f>$D$5</f>
        <v>0.5</v>
      </c>
      <c r="G59" s="121">
        <f t="shared" si="9"/>
        <v>1.4850000000000001</v>
      </c>
      <c r="H59" s="75"/>
      <c r="I59" s="61">
        <f>G59*H59</f>
        <v>0</v>
      </c>
      <c r="J59" s="65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</row>
    <row r="60" spans="1:82" x14ac:dyDescent="0.25">
      <c r="A60" s="70"/>
      <c r="B60" s="71"/>
      <c r="C60" s="78"/>
      <c r="D60" s="73"/>
      <c r="E60" s="73"/>
      <c r="F60" s="74"/>
      <c r="G60" s="121"/>
      <c r="H60" s="75"/>
      <c r="I60" s="73"/>
      <c r="J60" s="65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</row>
    <row r="61" spans="1:82" x14ac:dyDescent="0.25">
      <c r="A61" s="70" t="s">
        <v>48</v>
      </c>
      <c r="B61" s="71" t="s">
        <v>59</v>
      </c>
      <c r="C61" s="76" t="s">
        <v>57</v>
      </c>
      <c r="D61" s="73">
        <v>25.91</v>
      </c>
      <c r="E61" s="88" t="s">
        <v>1</v>
      </c>
      <c r="F61" s="34">
        <f>$D$3</f>
        <v>0.4</v>
      </c>
      <c r="G61" s="121">
        <f t="shared" ref="G61:G63" si="10">SUM($D61*(1-$F61))</f>
        <v>15.545999999999999</v>
      </c>
      <c r="H61" s="90"/>
      <c r="I61" s="61">
        <f>G61*H61</f>
        <v>0</v>
      </c>
      <c r="J61" s="59"/>
      <c r="K61" s="5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</row>
    <row r="62" spans="1:82" x14ac:dyDescent="0.25">
      <c r="A62" s="70" t="s">
        <v>48</v>
      </c>
      <c r="B62" s="71" t="s">
        <v>59</v>
      </c>
      <c r="C62" s="76" t="s">
        <v>94</v>
      </c>
      <c r="D62" s="73">
        <v>25.91</v>
      </c>
      <c r="E62" s="88" t="s">
        <v>1</v>
      </c>
      <c r="F62" s="34">
        <f>$D$4</f>
        <v>0.45</v>
      </c>
      <c r="G62" s="121">
        <f t="shared" si="10"/>
        <v>14.250500000000001</v>
      </c>
      <c r="H62" s="90"/>
      <c r="I62" s="61">
        <f>G62*H62</f>
        <v>0</v>
      </c>
      <c r="J62" s="59"/>
      <c r="K62" s="5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</row>
    <row r="63" spans="1:82" x14ac:dyDescent="0.25">
      <c r="A63" s="70" t="s">
        <v>48</v>
      </c>
      <c r="B63" s="71" t="s">
        <v>59</v>
      </c>
      <c r="C63" s="76" t="s">
        <v>95</v>
      </c>
      <c r="D63" s="73">
        <v>25.91</v>
      </c>
      <c r="E63" s="88" t="s">
        <v>1</v>
      </c>
      <c r="F63" s="34">
        <f>$D$5</f>
        <v>0.5</v>
      </c>
      <c r="G63" s="121">
        <f t="shared" si="10"/>
        <v>12.955</v>
      </c>
      <c r="H63" s="90"/>
      <c r="I63" s="61">
        <f>G63*H63</f>
        <v>0</v>
      </c>
      <c r="J63" s="59"/>
      <c r="K63" s="5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</row>
    <row r="64" spans="1:82" x14ac:dyDescent="0.25">
      <c r="A64" s="70"/>
      <c r="B64" s="71"/>
      <c r="C64" s="76"/>
      <c r="D64" s="88"/>
      <c r="E64" s="88"/>
      <c r="F64" s="89"/>
      <c r="G64" s="121"/>
      <c r="H64" s="90"/>
      <c r="I64" s="88"/>
      <c r="J64" s="59"/>
      <c r="K64" s="5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</row>
    <row r="65" spans="1:82" x14ac:dyDescent="0.25">
      <c r="A65" s="70" t="s">
        <v>50</v>
      </c>
      <c r="B65" s="71" t="s">
        <v>60</v>
      </c>
      <c r="C65" s="72" t="s">
        <v>49</v>
      </c>
      <c r="D65" s="73">
        <v>6.02</v>
      </c>
      <c r="E65" s="88" t="s">
        <v>6</v>
      </c>
      <c r="F65" s="34">
        <f>$D$3</f>
        <v>0.4</v>
      </c>
      <c r="G65" s="121">
        <f t="shared" ref="G65:G67" si="11">SUM($D65*(1-$F65))</f>
        <v>3.6119999999999997</v>
      </c>
      <c r="H65" s="90"/>
      <c r="I65" s="61">
        <f>G65*H65</f>
        <v>0</v>
      </c>
      <c r="J65" s="59"/>
      <c r="K65" s="5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</row>
    <row r="66" spans="1:82" x14ac:dyDescent="0.25">
      <c r="A66" s="70" t="s">
        <v>50</v>
      </c>
      <c r="B66" s="71" t="s">
        <v>60</v>
      </c>
      <c r="C66" s="78" t="s">
        <v>96</v>
      </c>
      <c r="D66" s="73">
        <v>6.02</v>
      </c>
      <c r="E66" s="88" t="s">
        <v>6</v>
      </c>
      <c r="F66" s="34">
        <f>$D$4</f>
        <v>0.45</v>
      </c>
      <c r="G66" s="121">
        <f t="shared" si="11"/>
        <v>3.3109999999999999</v>
      </c>
      <c r="H66" s="90"/>
      <c r="I66" s="61">
        <f>G66*H66</f>
        <v>0</v>
      </c>
      <c r="J66" s="59"/>
      <c r="K66" s="5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</row>
    <row r="67" spans="1:82" x14ac:dyDescent="0.25">
      <c r="A67" s="70" t="s">
        <v>50</v>
      </c>
      <c r="B67" s="71" t="s">
        <v>60</v>
      </c>
      <c r="C67" s="78" t="s">
        <v>97</v>
      </c>
      <c r="D67" s="73">
        <v>6.02</v>
      </c>
      <c r="E67" s="88" t="s">
        <v>6</v>
      </c>
      <c r="F67" s="34">
        <f>$D$5</f>
        <v>0.5</v>
      </c>
      <c r="G67" s="121">
        <f t="shared" si="11"/>
        <v>3.01</v>
      </c>
      <c r="H67" s="90"/>
      <c r="I67" s="61">
        <f>G67*H67</f>
        <v>0</v>
      </c>
      <c r="J67" s="59"/>
      <c r="K67" s="5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</row>
    <row r="68" spans="1:82" x14ac:dyDescent="0.25">
      <c r="A68" s="70"/>
      <c r="B68" s="71"/>
      <c r="C68" s="72"/>
      <c r="D68" s="88"/>
      <c r="E68" s="88"/>
      <c r="F68" s="89"/>
      <c r="G68" s="121"/>
      <c r="H68" s="90"/>
      <c r="I68" s="88"/>
      <c r="J68" s="59"/>
      <c r="K68" s="5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</row>
    <row r="69" spans="1:82" x14ac:dyDescent="0.25">
      <c r="A69" s="70" t="s">
        <v>51</v>
      </c>
      <c r="B69" s="71" t="s">
        <v>61</v>
      </c>
      <c r="C69" s="72" t="s">
        <v>49</v>
      </c>
      <c r="D69" s="73">
        <v>6.02</v>
      </c>
      <c r="E69" s="88" t="s">
        <v>6</v>
      </c>
      <c r="F69" s="34">
        <f>$D$3</f>
        <v>0.4</v>
      </c>
      <c r="G69" s="121">
        <f t="shared" ref="G69:G71" si="12">SUM($D69*(1-$F69))</f>
        <v>3.6119999999999997</v>
      </c>
      <c r="H69" s="90"/>
      <c r="I69" s="61">
        <f>G69*H69</f>
        <v>0</v>
      </c>
      <c r="J69" s="59"/>
      <c r="K69" s="5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</row>
    <row r="70" spans="1:82" x14ac:dyDescent="0.25">
      <c r="A70" s="70" t="s">
        <v>51</v>
      </c>
      <c r="B70" s="71" t="s">
        <v>61</v>
      </c>
      <c r="C70" s="78" t="s">
        <v>96</v>
      </c>
      <c r="D70" s="73">
        <v>6.02</v>
      </c>
      <c r="E70" s="88" t="s">
        <v>6</v>
      </c>
      <c r="F70" s="34">
        <f>$D$4</f>
        <v>0.45</v>
      </c>
      <c r="G70" s="121">
        <f t="shared" si="12"/>
        <v>3.3109999999999999</v>
      </c>
      <c r="H70" s="90"/>
      <c r="I70" s="61">
        <f>G70*H70</f>
        <v>0</v>
      </c>
      <c r="J70" s="59"/>
      <c r="K70" s="5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</row>
    <row r="71" spans="1:82" x14ac:dyDescent="0.25">
      <c r="A71" s="70" t="s">
        <v>51</v>
      </c>
      <c r="B71" s="71" t="s">
        <v>61</v>
      </c>
      <c r="C71" s="78" t="s">
        <v>97</v>
      </c>
      <c r="D71" s="73">
        <v>6.02</v>
      </c>
      <c r="E71" s="88" t="s">
        <v>6</v>
      </c>
      <c r="F71" s="34">
        <f>$D$5</f>
        <v>0.5</v>
      </c>
      <c r="G71" s="121">
        <f t="shared" si="12"/>
        <v>3.01</v>
      </c>
      <c r="H71" s="90"/>
      <c r="I71" s="61">
        <f>G71*H71</f>
        <v>0</v>
      </c>
      <c r="J71" s="59"/>
      <c r="K71" s="5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</row>
    <row r="72" spans="1:82" x14ac:dyDescent="0.25">
      <c r="A72" s="70"/>
      <c r="B72" s="71"/>
      <c r="C72" s="72"/>
      <c r="D72" s="88"/>
      <c r="E72" s="88"/>
      <c r="F72" s="89"/>
      <c r="G72" s="121"/>
      <c r="H72" s="90"/>
      <c r="I72" s="88"/>
      <c r="J72" s="59"/>
      <c r="K72" s="55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</row>
    <row r="73" spans="1:82" ht="30.75" customHeight="1" x14ac:dyDescent="0.25">
      <c r="A73" s="70" t="s">
        <v>79</v>
      </c>
      <c r="B73" s="71" t="s">
        <v>110</v>
      </c>
      <c r="C73" s="72" t="s">
        <v>109</v>
      </c>
      <c r="D73" s="77">
        <v>7.92</v>
      </c>
      <c r="E73" s="70" t="s">
        <v>82</v>
      </c>
      <c r="F73" s="34">
        <f>$D$3</f>
        <v>0.4</v>
      </c>
      <c r="G73" s="121">
        <f>SUM($D73*(1-$F73))</f>
        <v>4.7519999999999998</v>
      </c>
      <c r="H73" s="90"/>
      <c r="I73" s="61">
        <f>G73*H73</f>
        <v>0</v>
      </c>
      <c r="J73" s="59"/>
      <c r="K73" s="55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</row>
    <row r="74" spans="1:82" ht="33.75" customHeight="1" x14ac:dyDescent="0.25">
      <c r="A74" s="70" t="s">
        <v>79</v>
      </c>
      <c r="B74" s="71" t="s">
        <v>110</v>
      </c>
      <c r="C74" s="78" t="s">
        <v>111</v>
      </c>
      <c r="D74" s="77">
        <v>7.92</v>
      </c>
      <c r="E74" s="70" t="s">
        <v>82</v>
      </c>
      <c r="F74" s="34">
        <f>$D$4</f>
        <v>0.45</v>
      </c>
      <c r="G74" s="121">
        <f>SUM($D74*(1-$F74))</f>
        <v>4.3559999999999999</v>
      </c>
      <c r="H74" s="90"/>
      <c r="I74" s="61">
        <f>G74*H74</f>
        <v>0</v>
      </c>
      <c r="J74" s="59"/>
      <c r="K74" s="55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</row>
    <row r="75" spans="1:82" ht="31.5" customHeight="1" x14ac:dyDescent="0.25">
      <c r="A75" s="70" t="s">
        <v>79</v>
      </c>
      <c r="B75" s="71" t="s">
        <v>110</v>
      </c>
      <c r="C75" s="78" t="s">
        <v>112</v>
      </c>
      <c r="D75" s="77">
        <v>7.92</v>
      </c>
      <c r="E75" s="70" t="s">
        <v>82</v>
      </c>
      <c r="F75" s="34">
        <f>$D$5</f>
        <v>0.5</v>
      </c>
      <c r="G75" s="121">
        <f>SUM($D75*(1-$F75))</f>
        <v>3.96</v>
      </c>
      <c r="H75" s="90"/>
      <c r="I75" s="61">
        <f>G75*H75</f>
        <v>0</v>
      </c>
      <c r="J75" s="59"/>
      <c r="K75" s="55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</row>
    <row r="76" spans="1:82" x14ac:dyDescent="0.25">
      <c r="A76" s="70"/>
      <c r="B76" s="71"/>
      <c r="C76" s="72"/>
      <c r="D76" s="77"/>
      <c r="E76" s="70"/>
      <c r="F76" s="89"/>
      <c r="G76" s="121"/>
      <c r="H76" s="90"/>
      <c r="I76" s="88"/>
      <c r="J76" s="59"/>
      <c r="K76" s="55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</row>
    <row r="77" spans="1:82" x14ac:dyDescent="0.25">
      <c r="A77" s="70" t="s">
        <v>78</v>
      </c>
      <c r="B77" s="71" t="s">
        <v>80</v>
      </c>
      <c r="C77" s="72" t="s">
        <v>81</v>
      </c>
      <c r="D77" s="77">
        <v>5.48</v>
      </c>
      <c r="E77" s="70" t="s">
        <v>2</v>
      </c>
      <c r="F77" s="34">
        <f>$D$3</f>
        <v>0.4</v>
      </c>
      <c r="G77" s="121">
        <f>SUM($D77*(1-$F77))</f>
        <v>3.2880000000000003</v>
      </c>
      <c r="H77" s="90"/>
      <c r="I77" s="61">
        <f>G77*H77</f>
        <v>0</v>
      </c>
      <c r="J77" s="59"/>
      <c r="K77" s="55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</row>
    <row r="78" spans="1:82" x14ac:dyDescent="0.25">
      <c r="A78" s="70" t="s">
        <v>78</v>
      </c>
      <c r="B78" s="71" t="s">
        <v>80</v>
      </c>
      <c r="C78" s="78" t="s">
        <v>98</v>
      </c>
      <c r="D78" s="77">
        <v>5.48</v>
      </c>
      <c r="E78" s="70" t="s">
        <v>2</v>
      </c>
      <c r="F78" s="34">
        <f>$D$4</f>
        <v>0.45</v>
      </c>
      <c r="G78" s="121">
        <f>SUM($D78*(1-$F78))</f>
        <v>3.0140000000000007</v>
      </c>
      <c r="H78" s="90"/>
      <c r="I78" s="61">
        <f>G78*H78</f>
        <v>0</v>
      </c>
      <c r="J78" s="59"/>
      <c r="K78" s="55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</row>
    <row r="79" spans="1:82" x14ac:dyDescent="0.25">
      <c r="A79" s="70" t="s">
        <v>78</v>
      </c>
      <c r="B79" s="71" t="s">
        <v>80</v>
      </c>
      <c r="C79" s="78" t="s">
        <v>99</v>
      </c>
      <c r="D79" s="77">
        <v>5.48</v>
      </c>
      <c r="E79" s="70" t="s">
        <v>2</v>
      </c>
      <c r="F79" s="34">
        <f>$D$5</f>
        <v>0.5</v>
      </c>
      <c r="G79" s="121">
        <f>SUM($D79*(1-$F79))</f>
        <v>2.74</v>
      </c>
      <c r="H79" s="90"/>
      <c r="I79" s="61">
        <f>G79*H79</f>
        <v>0</v>
      </c>
      <c r="J79" s="59"/>
      <c r="K79" s="5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</row>
    <row r="80" spans="1:82" x14ac:dyDescent="0.25">
      <c r="A80" s="70"/>
      <c r="B80" s="71"/>
      <c r="C80" s="72"/>
      <c r="D80" s="77"/>
      <c r="E80" s="70"/>
      <c r="F80" s="89"/>
      <c r="G80" s="77"/>
      <c r="H80" s="90"/>
      <c r="I80" s="88"/>
      <c r="J80" s="59"/>
      <c r="K80" s="5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</row>
    <row r="81" spans="1:10" s="42" customFormat="1" ht="21" x14ac:dyDescent="0.35">
      <c r="A81" s="91" t="s">
        <v>75</v>
      </c>
      <c r="B81" s="92"/>
      <c r="C81" s="93"/>
      <c r="D81" s="94"/>
      <c r="E81" s="94"/>
      <c r="F81" s="94"/>
      <c r="G81" s="123"/>
      <c r="H81" s="95"/>
      <c r="I81" s="96"/>
      <c r="J81" s="66"/>
    </row>
    <row r="82" spans="1:10" x14ac:dyDescent="0.25">
      <c r="A82" s="79" t="s">
        <v>25</v>
      </c>
      <c r="B82" s="69" t="s">
        <v>63</v>
      </c>
      <c r="C82" s="13" t="s">
        <v>100</v>
      </c>
      <c r="D82" s="80">
        <v>515.07000000000005</v>
      </c>
      <c r="E82" s="80" t="s">
        <v>2</v>
      </c>
      <c r="F82" s="34">
        <f>$D$3</f>
        <v>0.4</v>
      </c>
      <c r="G82" s="121">
        <f t="shared" ref="G82:G84" si="13">SUM($D82*(1-$F82))</f>
        <v>309.04200000000003</v>
      </c>
      <c r="H82" s="82"/>
      <c r="I82" s="61">
        <f>G82*H82</f>
        <v>0</v>
      </c>
      <c r="J82" s="80"/>
    </row>
    <row r="83" spans="1:10" x14ac:dyDescent="0.25">
      <c r="A83" s="79" t="s">
        <v>25</v>
      </c>
      <c r="B83" s="69" t="s">
        <v>63</v>
      </c>
      <c r="C83" s="13" t="s">
        <v>101</v>
      </c>
      <c r="D83" s="80">
        <v>515.07000000000005</v>
      </c>
      <c r="E83" s="80" t="s">
        <v>2</v>
      </c>
      <c r="F83" s="34">
        <f>$D$4</f>
        <v>0.45</v>
      </c>
      <c r="G83" s="121">
        <f t="shared" si="13"/>
        <v>283.28850000000006</v>
      </c>
      <c r="H83" s="82"/>
      <c r="I83" s="61">
        <f>G83*H83</f>
        <v>0</v>
      </c>
      <c r="J83" s="80"/>
    </row>
    <row r="84" spans="1:10" x14ac:dyDescent="0.25">
      <c r="A84" s="79" t="s">
        <v>25</v>
      </c>
      <c r="B84" s="69" t="s">
        <v>63</v>
      </c>
      <c r="C84" s="13" t="s">
        <v>102</v>
      </c>
      <c r="D84" s="80">
        <v>515.07000000000005</v>
      </c>
      <c r="E84" s="80" t="s">
        <v>2</v>
      </c>
      <c r="F84" s="34">
        <f>$D$5</f>
        <v>0.5</v>
      </c>
      <c r="G84" s="121">
        <f t="shared" si="13"/>
        <v>257.53500000000003</v>
      </c>
      <c r="H84" s="82"/>
      <c r="I84" s="61">
        <f>G84*H84</f>
        <v>0</v>
      </c>
      <c r="J84" s="73"/>
    </row>
    <row r="85" spans="1:10" x14ac:dyDescent="0.25">
      <c r="A85" s="79"/>
      <c r="B85" s="69"/>
      <c r="C85" s="13"/>
      <c r="D85" s="80"/>
      <c r="E85" s="80"/>
      <c r="F85" s="81"/>
      <c r="G85" s="121"/>
      <c r="H85" s="82"/>
      <c r="I85" s="105"/>
      <c r="J85" s="14"/>
    </row>
    <row r="86" spans="1:10" x14ac:dyDescent="0.25">
      <c r="A86" s="79" t="s">
        <v>52</v>
      </c>
      <c r="B86" s="69" t="s">
        <v>64</v>
      </c>
      <c r="C86" s="13" t="s">
        <v>100</v>
      </c>
      <c r="D86" s="80">
        <v>555.52</v>
      </c>
      <c r="E86" s="80" t="s">
        <v>2</v>
      </c>
      <c r="F86" s="34">
        <f>$D$3</f>
        <v>0.4</v>
      </c>
      <c r="G86" s="121">
        <f t="shared" ref="G86:G88" si="14">SUM($D86*(1-$F86))</f>
        <v>333.31199999999995</v>
      </c>
      <c r="H86" s="82"/>
      <c r="I86" s="61">
        <f>G86*H86</f>
        <v>0</v>
      </c>
      <c r="J86" s="14"/>
    </row>
    <row r="87" spans="1:10" x14ac:dyDescent="0.25">
      <c r="A87" s="79" t="s">
        <v>52</v>
      </c>
      <c r="B87" s="69" t="s">
        <v>64</v>
      </c>
      <c r="C87" s="13" t="s">
        <v>101</v>
      </c>
      <c r="D87" s="80">
        <v>555.52</v>
      </c>
      <c r="E87" s="80" t="s">
        <v>2</v>
      </c>
      <c r="F87" s="34">
        <f>$D$4</f>
        <v>0.45</v>
      </c>
      <c r="G87" s="121">
        <f t="shared" si="14"/>
        <v>305.536</v>
      </c>
      <c r="H87" s="82"/>
      <c r="I87" s="61">
        <f>G87*H87</f>
        <v>0</v>
      </c>
      <c r="J87" s="65"/>
    </row>
    <row r="88" spans="1:10" x14ac:dyDescent="0.25">
      <c r="A88" s="79" t="s">
        <v>52</v>
      </c>
      <c r="B88" s="69" t="s">
        <v>64</v>
      </c>
      <c r="C88" s="13" t="s">
        <v>102</v>
      </c>
      <c r="D88" s="80">
        <v>555.52</v>
      </c>
      <c r="E88" s="80" t="s">
        <v>2</v>
      </c>
      <c r="F88" s="34">
        <f>$D$5</f>
        <v>0.5</v>
      </c>
      <c r="G88" s="121">
        <f t="shared" si="14"/>
        <v>277.76</v>
      </c>
      <c r="H88" s="82"/>
      <c r="I88" s="61">
        <f>G88*H88</f>
        <v>0</v>
      </c>
      <c r="J88" s="65"/>
    </row>
    <row r="89" spans="1:10" x14ac:dyDescent="0.25">
      <c r="A89" s="76"/>
      <c r="B89" s="71"/>
      <c r="C89" s="13"/>
      <c r="D89" s="14"/>
      <c r="E89" s="80"/>
      <c r="F89" s="81"/>
      <c r="G89" s="121"/>
      <c r="H89" s="82"/>
      <c r="I89" s="105"/>
      <c r="J89" s="65"/>
    </row>
    <row r="90" spans="1:10" x14ac:dyDescent="0.25">
      <c r="A90" s="79" t="s">
        <v>26</v>
      </c>
      <c r="B90" s="69" t="s">
        <v>65</v>
      </c>
      <c r="C90" s="13" t="s">
        <v>24</v>
      </c>
      <c r="D90" s="73">
        <v>775.99</v>
      </c>
      <c r="E90" s="80" t="s">
        <v>2</v>
      </c>
      <c r="F90" s="34">
        <f>$D$3</f>
        <v>0.4</v>
      </c>
      <c r="G90" s="121">
        <f t="shared" ref="G90:G92" si="15">SUM($D90*(1-$F90))</f>
        <v>465.59399999999999</v>
      </c>
      <c r="H90" s="82"/>
      <c r="I90" s="61">
        <f>G90*H90</f>
        <v>0</v>
      </c>
      <c r="J90" s="65"/>
    </row>
    <row r="91" spans="1:10" x14ac:dyDescent="0.25">
      <c r="A91" s="79" t="s">
        <v>26</v>
      </c>
      <c r="B91" s="69" t="s">
        <v>65</v>
      </c>
      <c r="C91" s="13" t="s">
        <v>101</v>
      </c>
      <c r="D91" s="73">
        <v>775.99</v>
      </c>
      <c r="E91" s="80" t="s">
        <v>2</v>
      </c>
      <c r="F91" s="34">
        <f>$D$4</f>
        <v>0.45</v>
      </c>
      <c r="G91" s="121">
        <f t="shared" si="15"/>
        <v>426.79450000000003</v>
      </c>
      <c r="H91" s="82"/>
      <c r="I91" s="61">
        <f>G91*H91</f>
        <v>0</v>
      </c>
      <c r="J91" s="65"/>
    </row>
    <row r="92" spans="1:10" x14ac:dyDescent="0.25">
      <c r="A92" s="79" t="s">
        <v>26</v>
      </c>
      <c r="B92" s="69" t="s">
        <v>65</v>
      </c>
      <c r="C92" s="13" t="s">
        <v>102</v>
      </c>
      <c r="D92" s="73">
        <v>775.99</v>
      </c>
      <c r="E92" s="80" t="s">
        <v>2</v>
      </c>
      <c r="F92" s="34">
        <f>$D$5</f>
        <v>0.5</v>
      </c>
      <c r="G92" s="121">
        <f t="shared" si="15"/>
        <v>387.995</v>
      </c>
      <c r="H92" s="82"/>
      <c r="I92" s="61">
        <f>G92*H92</f>
        <v>0</v>
      </c>
      <c r="J92" s="65"/>
    </row>
    <row r="93" spans="1:10" x14ac:dyDescent="0.25">
      <c r="A93" s="79"/>
      <c r="B93" s="69"/>
      <c r="C93" s="13"/>
      <c r="D93" s="73"/>
      <c r="E93" s="80"/>
      <c r="F93" s="81"/>
      <c r="G93" s="121"/>
      <c r="H93" s="82"/>
      <c r="I93" s="105"/>
      <c r="J93" s="65"/>
    </row>
    <row r="94" spans="1:10" x14ac:dyDescent="0.25">
      <c r="A94" s="76" t="s">
        <v>27</v>
      </c>
      <c r="B94" s="71" t="s">
        <v>66</v>
      </c>
      <c r="C94" s="13" t="s">
        <v>24</v>
      </c>
      <c r="D94" s="14">
        <v>484.46</v>
      </c>
      <c r="E94" s="80" t="s">
        <v>2</v>
      </c>
      <c r="F94" s="34">
        <f>$D$3</f>
        <v>0.4</v>
      </c>
      <c r="G94" s="121">
        <f t="shared" ref="G94:G96" si="16">SUM($D94*(1-$F94))</f>
        <v>290.67599999999999</v>
      </c>
      <c r="H94" s="82"/>
      <c r="I94" s="61">
        <f>G94*H94</f>
        <v>0</v>
      </c>
      <c r="J94" s="65"/>
    </row>
    <row r="95" spans="1:10" x14ac:dyDescent="0.25">
      <c r="A95" s="76" t="s">
        <v>27</v>
      </c>
      <c r="B95" s="71" t="s">
        <v>66</v>
      </c>
      <c r="C95" s="13" t="s">
        <v>101</v>
      </c>
      <c r="D95" s="14">
        <v>484.46</v>
      </c>
      <c r="E95" s="80" t="s">
        <v>2</v>
      </c>
      <c r="F95" s="34">
        <f>$D$4</f>
        <v>0.45</v>
      </c>
      <c r="G95" s="121">
        <f t="shared" si="16"/>
        <v>266.45300000000003</v>
      </c>
      <c r="H95" s="82"/>
      <c r="I95" s="61">
        <f>G95*H95</f>
        <v>0</v>
      </c>
      <c r="J95" s="65"/>
    </row>
    <row r="96" spans="1:10" x14ac:dyDescent="0.25">
      <c r="A96" s="76" t="s">
        <v>27</v>
      </c>
      <c r="B96" s="71" t="s">
        <v>66</v>
      </c>
      <c r="C96" s="13" t="s">
        <v>102</v>
      </c>
      <c r="D96" s="14">
        <v>484.46</v>
      </c>
      <c r="E96" s="80" t="s">
        <v>2</v>
      </c>
      <c r="F96" s="34">
        <f>$D$5</f>
        <v>0.5</v>
      </c>
      <c r="G96" s="121">
        <f t="shared" si="16"/>
        <v>242.23</v>
      </c>
      <c r="H96" s="82"/>
      <c r="I96" s="61">
        <f>G96*H96</f>
        <v>0</v>
      </c>
      <c r="J96" s="65"/>
    </row>
    <row r="97" spans="1:10" x14ac:dyDescent="0.25">
      <c r="A97" s="76"/>
      <c r="B97" s="71"/>
      <c r="C97" s="13"/>
      <c r="D97" s="14"/>
      <c r="E97" s="80"/>
      <c r="F97" s="81"/>
      <c r="G97" s="121"/>
      <c r="H97" s="82"/>
      <c r="I97" s="105"/>
      <c r="J97" s="65"/>
    </row>
    <row r="98" spans="1:10" x14ac:dyDescent="0.25">
      <c r="A98" s="76" t="s">
        <v>84</v>
      </c>
      <c r="B98" s="71" t="s">
        <v>85</v>
      </c>
      <c r="C98" s="13" t="s">
        <v>24</v>
      </c>
      <c r="D98" s="14">
        <v>543.75</v>
      </c>
      <c r="E98" s="80" t="s">
        <v>2</v>
      </c>
      <c r="F98" s="34">
        <f>$D$3</f>
        <v>0.4</v>
      </c>
      <c r="G98" s="121">
        <f t="shared" ref="G98:G100" si="17">SUM($D98*(1-$F98))</f>
        <v>326.25</v>
      </c>
      <c r="H98" s="82"/>
      <c r="I98" s="61">
        <f>G98*H98</f>
        <v>0</v>
      </c>
      <c r="J98" s="65"/>
    </row>
    <row r="99" spans="1:10" x14ac:dyDescent="0.25">
      <c r="A99" s="76" t="s">
        <v>84</v>
      </c>
      <c r="B99" s="71" t="s">
        <v>85</v>
      </c>
      <c r="C99" s="13" t="s">
        <v>101</v>
      </c>
      <c r="D99" s="14">
        <v>543.75</v>
      </c>
      <c r="E99" s="80" t="s">
        <v>2</v>
      </c>
      <c r="F99" s="34">
        <f>$D$4</f>
        <v>0.45</v>
      </c>
      <c r="G99" s="121">
        <f t="shared" si="17"/>
        <v>299.0625</v>
      </c>
      <c r="H99" s="82"/>
      <c r="I99" s="61">
        <f>G99*H99</f>
        <v>0</v>
      </c>
      <c r="J99" s="65"/>
    </row>
    <row r="100" spans="1:10" x14ac:dyDescent="0.25">
      <c r="A100" s="76" t="s">
        <v>84</v>
      </c>
      <c r="B100" s="71" t="s">
        <v>85</v>
      </c>
      <c r="C100" s="13" t="s">
        <v>102</v>
      </c>
      <c r="D100" s="14">
        <v>543.75</v>
      </c>
      <c r="E100" s="80" t="s">
        <v>2</v>
      </c>
      <c r="F100" s="34">
        <f>$D$5</f>
        <v>0.5</v>
      </c>
      <c r="G100" s="121">
        <f t="shared" si="17"/>
        <v>271.875</v>
      </c>
      <c r="H100" s="82"/>
      <c r="I100" s="61">
        <f>G100*H100</f>
        <v>0</v>
      </c>
      <c r="J100" s="65"/>
    </row>
    <row r="101" spans="1:10" x14ac:dyDescent="0.25">
      <c r="A101" s="97"/>
      <c r="B101" s="98"/>
      <c r="C101" s="99"/>
      <c r="D101" s="100"/>
      <c r="E101" s="101"/>
      <c r="F101" s="102"/>
      <c r="G101" s="124"/>
      <c r="H101" s="103"/>
      <c r="I101" s="104"/>
      <c r="J101" s="83"/>
    </row>
    <row r="102" spans="1:10" x14ac:dyDescent="0.25">
      <c r="A102" s="26" t="s">
        <v>28</v>
      </c>
      <c r="B102" s="53"/>
      <c r="C102" s="12"/>
      <c r="D102" s="14"/>
      <c r="E102" s="9"/>
      <c r="F102" s="34"/>
      <c r="G102" s="121"/>
      <c r="H102" s="36"/>
      <c r="I102" s="61"/>
      <c r="J102" s="65"/>
    </row>
    <row r="103" spans="1:10" x14ac:dyDescent="0.25">
      <c r="A103" s="22" t="s">
        <v>47</v>
      </c>
      <c r="B103" s="54"/>
      <c r="C103" s="23"/>
      <c r="D103" s="24"/>
      <c r="E103" s="24"/>
      <c r="F103" s="35"/>
      <c r="G103" s="125"/>
      <c r="H103" s="35"/>
      <c r="I103" s="63"/>
      <c r="J103" s="65"/>
    </row>
    <row r="104" spans="1:10" x14ac:dyDescent="0.25">
      <c r="A104" s="11"/>
      <c r="B104" s="47"/>
      <c r="C104" s="13"/>
      <c r="D104" s="73"/>
      <c r="E104" s="9"/>
      <c r="F104" s="34"/>
      <c r="G104" s="121"/>
      <c r="H104" s="36"/>
      <c r="I104" s="61"/>
      <c r="J104" s="65"/>
    </row>
    <row r="105" spans="1:10" x14ac:dyDescent="0.25">
      <c r="A105" s="11" t="s">
        <v>29</v>
      </c>
      <c r="B105" s="47" t="s">
        <v>36</v>
      </c>
      <c r="C105" s="13" t="s">
        <v>30</v>
      </c>
      <c r="D105" s="73">
        <v>32.590000000000003</v>
      </c>
      <c r="E105" s="9" t="s">
        <v>2</v>
      </c>
      <c r="F105" s="34">
        <f>$D$3</f>
        <v>0.4</v>
      </c>
      <c r="G105" s="121">
        <f t="shared" ref="G105:G107" si="18">SUM($D105*(1-$F105))</f>
        <v>19.554000000000002</v>
      </c>
      <c r="H105" s="36"/>
      <c r="I105" s="61">
        <f>G105*H105</f>
        <v>0</v>
      </c>
      <c r="J105" s="65"/>
    </row>
    <row r="106" spans="1:10" x14ac:dyDescent="0.25">
      <c r="A106" s="11" t="s">
        <v>29</v>
      </c>
      <c r="B106" s="47" t="s">
        <v>36</v>
      </c>
      <c r="C106" s="13" t="s">
        <v>101</v>
      </c>
      <c r="D106" s="73">
        <v>32.590000000000003</v>
      </c>
      <c r="E106" s="9" t="s">
        <v>2</v>
      </c>
      <c r="F106" s="34">
        <f>$D$4</f>
        <v>0.45</v>
      </c>
      <c r="G106" s="121">
        <f t="shared" si="18"/>
        <v>17.924500000000002</v>
      </c>
      <c r="H106" s="36"/>
      <c r="I106" s="61">
        <f>G106*H106</f>
        <v>0</v>
      </c>
      <c r="J106" s="65"/>
    </row>
    <row r="107" spans="1:10" x14ac:dyDescent="0.25">
      <c r="A107" s="11" t="s">
        <v>29</v>
      </c>
      <c r="B107" s="47" t="s">
        <v>36</v>
      </c>
      <c r="C107" s="13" t="s">
        <v>102</v>
      </c>
      <c r="D107" s="73">
        <v>32.590000000000003</v>
      </c>
      <c r="E107" s="9" t="s">
        <v>2</v>
      </c>
      <c r="F107" s="34">
        <f>$D$5</f>
        <v>0.5</v>
      </c>
      <c r="G107" s="121">
        <f t="shared" si="18"/>
        <v>16.295000000000002</v>
      </c>
      <c r="H107" s="36"/>
      <c r="I107" s="61">
        <f>G107*H107</f>
        <v>0</v>
      </c>
      <c r="J107" s="65"/>
    </row>
    <row r="108" spans="1:10" x14ac:dyDescent="0.25">
      <c r="A108" s="11"/>
      <c r="B108" s="47"/>
      <c r="C108" s="13"/>
      <c r="D108" s="73"/>
      <c r="E108" s="9"/>
      <c r="F108" s="34"/>
      <c r="G108" s="121"/>
      <c r="H108" s="36"/>
      <c r="I108" s="61"/>
      <c r="J108" s="65"/>
    </row>
    <row r="109" spans="1:10" x14ac:dyDescent="0.25">
      <c r="A109" s="22" t="s">
        <v>71</v>
      </c>
      <c r="B109" s="54"/>
      <c r="C109" s="23"/>
      <c r="D109" s="24"/>
      <c r="E109" s="24"/>
      <c r="F109" s="35"/>
      <c r="G109" s="125"/>
      <c r="H109" s="35"/>
      <c r="I109" s="63"/>
      <c r="J109" s="65"/>
    </row>
    <row r="110" spans="1:10" x14ac:dyDescent="0.25">
      <c r="A110" s="11" t="s">
        <v>31</v>
      </c>
      <c r="B110" s="69" t="s">
        <v>67</v>
      </c>
      <c r="C110" s="13" t="s">
        <v>70</v>
      </c>
      <c r="D110" s="9">
        <v>32.07</v>
      </c>
      <c r="E110" s="9" t="s">
        <v>2</v>
      </c>
      <c r="F110" s="34">
        <f>$D$3</f>
        <v>0.4</v>
      </c>
      <c r="G110" s="121">
        <f t="shared" ref="G110:G112" si="19">SUM($D110*(1-$F110))</f>
        <v>19.242000000000001</v>
      </c>
      <c r="H110" s="36"/>
      <c r="I110" s="61">
        <f>G110*H110</f>
        <v>0</v>
      </c>
      <c r="J110" s="65"/>
    </row>
    <row r="111" spans="1:10" x14ac:dyDescent="0.25">
      <c r="A111" s="11" t="s">
        <v>31</v>
      </c>
      <c r="B111" s="69" t="s">
        <v>67</v>
      </c>
      <c r="C111" s="13" t="s">
        <v>105</v>
      </c>
      <c r="D111" s="9">
        <v>32.07</v>
      </c>
      <c r="E111" s="9" t="s">
        <v>2</v>
      </c>
      <c r="F111" s="34">
        <f>$D$4</f>
        <v>0.45</v>
      </c>
      <c r="G111" s="121">
        <f t="shared" si="19"/>
        <v>17.638500000000001</v>
      </c>
      <c r="H111" s="36"/>
      <c r="I111" s="61">
        <f>G111*H111</f>
        <v>0</v>
      </c>
      <c r="J111" s="65"/>
    </row>
    <row r="112" spans="1:10" x14ac:dyDescent="0.25">
      <c r="A112" s="11" t="s">
        <v>31</v>
      </c>
      <c r="B112" s="69" t="s">
        <v>67</v>
      </c>
      <c r="C112" s="13" t="s">
        <v>106</v>
      </c>
      <c r="D112" s="9">
        <v>32.07</v>
      </c>
      <c r="E112" s="9" t="s">
        <v>2</v>
      </c>
      <c r="F112" s="34">
        <f>$D$5</f>
        <v>0.5</v>
      </c>
      <c r="G112" s="121">
        <f t="shared" si="19"/>
        <v>16.035</v>
      </c>
      <c r="H112" s="82"/>
      <c r="I112" s="61">
        <f>G112*H112</f>
        <v>0</v>
      </c>
      <c r="J112" s="65"/>
    </row>
    <row r="113" spans="1:10" x14ac:dyDescent="0.25">
      <c r="A113" s="11"/>
      <c r="B113" s="69"/>
      <c r="C113" s="13"/>
      <c r="D113" s="9"/>
      <c r="E113" s="9"/>
      <c r="F113" s="34"/>
      <c r="G113" s="121"/>
      <c r="H113" s="82"/>
      <c r="I113" s="61"/>
      <c r="J113" s="65"/>
    </row>
    <row r="114" spans="1:10" x14ac:dyDescent="0.25">
      <c r="A114" s="11" t="s">
        <v>53</v>
      </c>
      <c r="B114" s="69" t="s">
        <v>68</v>
      </c>
      <c r="C114" s="13" t="s">
        <v>70</v>
      </c>
      <c r="D114" s="9">
        <v>32.07</v>
      </c>
      <c r="E114" s="9" t="s">
        <v>2</v>
      </c>
      <c r="F114" s="34">
        <f>$D$3</f>
        <v>0.4</v>
      </c>
      <c r="G114" s="121">
        <f t="shared" ref="G114:G116" si="20">SUM($D114*(1-$F114))</f>
        <v>19.242000000000001</v>
      </c>
      <c r="H114" s="108"/>
      <c r="I114" s="61">
        <f>G114*H114</f>
        <v>0</v>
      </c>
      <c r="J114" s="65"/>
    </row>
    <row r="115" spans="1:10" x14ac:dyDescent="0.25">
      <c r="A115" s="11" t="s">
        <v>53</v>
      </c>
      <c r="B115" s="69" t="s">
        <v>68</v>
      </c>
      <c r="C115" s="13" t="s">
        <v>105</v>
      </c>
      <c r="D115" s="9">
        <v>32.07</v>
      </c>
      <c r="E115" s="9" t="s">
        <v>2</v>
      </c>
      <c r="F115" s="34">
        <f>$D$4</f>
        <v>0.45</v>
      </c>
      <c r="G115" s="121">
        <f t="shared" si="20"/>
        <v>17.638500000000001</v>
      </c>
      <c r="H115" s="108"/>
      <c r="I115" s="61">
        <f>G115*H115</f>
        <v>0</v>
      </c>
      <c r="J115" s="65"/>
    </row>
    <row r="116" spans="1:10" x14ac:dyDescent="0.25">
      <c r="A116" s="11" t="s">
        <v>53</v>
      </c>
      <c r="B116" s="69" t="s">
        <v>68</v>
      </c>
      <c r="C116" s="13" t="s">
        <v>106</v>
      </c>
      <c r="D116" s="9">
        <v>32.07</v>
      </c>
      <c r="E116" s="9" t="s">
        <v>2</v>
      </c>
      <c r="F116" s="34">
        <f>$D$5</f>
        <v>0.5</v>
      </c>
      <c r="G116" s="121">
        <f t="shared" si="20"/>
        <v>16.035</v>
      </c>
      <c r="H116" s="82"/>
      <c r="I116" s="61">
        <f>G116*H116</f>
        <v>0</v>
      </c>
      <c r="J116" s="65"/>
    </row>
    <row r="117" spans="1:10" x14ac:dyDescent="0.25">
      <c r="A117" s="11"/>
      <c r="B117" s="69"/>
      <c r="C117" s="13"/>
      <c r="D117" s="9"/>
      <c r="E117" s="9"/>
      <c r="F117" s="34"/>
      <c r="G117" s="121"/>
      <c r="H117" s="108"/>
      <c r="I117" s="61"/>
      <c r="J117" s="65"/>
    </row>
    <row r="118" spans="1:10" x14ac:dyDescent="0.25">
      <c r="A118" s="11" t="s">
        <v>54</v>
      </c>
      <c r="B118" s="69" t="s">
        <v>69</v>
      </c>
      <c r="C118" s="13" t="s">
        <v>70</v>
      </c>
      <c r="D118" s="9">
        <v>32.07</v>
      </c>
      <c r="E118" s="9" t="s">
        <v>2</v>
      </c>
      <c r="F118" s="34">
        <f>$D$3</f>
        <v>0.4</v>
      </c>
      <c r="G118" s="121">
        <f t="shared" ref="G118:G120" si="21">SUM($D118*(1-$F118))</f>
        <v>19.242000000000001</v>
      </c>
      <c r="H118" s="108"/>
      <c r="I118" s="61">
        <f>G118*H118</f>
        <v>0</v>
      </c>
      <c r="J118" s="65"/>
    </row>
    <row r="119" spans="1:10" x14ac:dyDescent="0.25">
      <c r="A119" s="11" t="s">
        <v>54</v>
      </c>
      <c r="B119" s="69" t="s">
        <v>69</v>
      </c>
      <c r="C119" s="13" t="s">
        <v>105</v>
      </c>
      <c r="D119" s="9">
        <v>32.07</v>
      </c>
      <c r="E119" s="9" t="s">
        <v>2</v>
      </c>
      <c r="F119" s="34">
        <f>$D$4</f>
        <v>0.45</v>
      </c>
      <c r="G119" s="121">
        <f t="shared" si="21"/>
        <v>17.638500000000001</v>
      </c>
      <c r="H119" s="108"/>
      <c r="I119" s="61">
        <f>G119*H119</f>
        <v>0</v>
      </c>
      <c r="J119" s="65"/>
    </row>
    <row r="120" spans="1:10" x14ac:dyDescent="0.25">
      <c r="A120" s="11" t="s">
        <v>54</v>
      </c>
      <c r="B120" s="69" t="s">
        <v>69</v>
      </c>
      <c r="C120" s="13" t="s">
        <v>106</v>
      </c>
      <c r="D120" s="9">
        <v>32.07</v>
      </c>
      <c r="E120" s="9" t="s">
        <v>2</v>
      </c>
      <c r="F120" s="34">
        <f>$D$5</f>
        <v>0.5</v>
      </c>
      <c r="G120" s="121">
        <f t="shared" si="21"/>
        <v>16.035</v>
      </c>
      <c r="H120" s="82"/>
      <c r="I120" s="61">
        <f>G120*H120</f>
        <v>0</v>
      </c>
      <c r="J120" s="65"/>
    </row>
    <row r="121" spans="1:10" x14ac:dyDescent="0.25">
      <c r="A121" s="11"/>
      <c r="B121" s="69"/>
      <c r="C121" s="13"/>
      <c r="D121" s="9"/>
      <c r="E121" s="9"/>
      <c r="F121" s="34"/>
      <c r="G121" s="121"/>
      <c r="H121" s="37"/>
      <c r="I121" s="61"/>
      <c r="J121" s="65"/>
    </row>
    <row r="122" spans="1:10" x14ac:dyDescent="0.25">
      <c r="A122" s="22" t="s">
        <v>14</v>
      </c>
      <c r="B122" s="54"/>
      <c r="C122" s="23"/>
      <c r="D122" s="24"/>
      <c r="E122" s="24"/>
      <c r="F122" s="35"/>
      <c r="G122" s="125"/>
      <c r="H122" s="35"/>
      <c r="I122" s="63"/>
      <c r="J122" s="65"/>
    </row>
    <row r="123" spans="1:10" x14ac:dyDescent="0.25">
      <c r="A123" s="11" t="s">
        <v>32</v>
      </c>
      <c r="B123" s="47" t="s">
        <v>40</v>
      </c>
      <c r="C123" s="13" t="s">
        <v>70</v>
      </c>
      <c r="D123" s="9">
        <v>183.44</v>
      </c>
      <c r="E123" s="9" t="s">
        <v>2</v>
      </c>
      <c r="F123" s="34">
        <f>$D$3</f>
        <v>0.4</v>
      </c>
      <c r="G123" s="121">
        <f t="shared" ref="G123:G125" si="22">SUM($D123*(1-$F123))</f>
        <v>110.06399999999999</v>
      </c>
      <c r="H123" s="38"/>
      <c r="I123" s="61">
        <f>G123*H123</f>
        <v>0</v>
      </c>
      <c r="J123" s="65"/>
    </row>
    <row r="124" spans="1:10" x14ac:dyDescent="0.25">
      <c r="A124" s="11" t="s">
        <v>32</v>
      </c>
      <c r="B124" s="47" t="s">
        <v>40</v>
      </c>
      <c r="C124" s="13" t="s">
        <v>105</v>
      </c>
      <c r="D124" s="9">
        <v>183.44</v>
      </c>
      <c r="E124" s="9" t="s">
        <v>2</v>
      </c>
      <c r="F124" s="34">
        <f>$D$4</f>
        <v>0.45</v>
      </c>
      <c r="G124" s="121">
        <f t="shared" si="22"/>
        <v>100.89200000000001</v>
      </c>
      <c r="H124" s="38"/>
      <c r="I124" s="61">
        <f>G124*H124</f>
        <v>0</v>
      </c>
      <c r="J124" s="65"/>
    </row>
    <row r="125" spans="1:10" x14ac:dyDescent="0.25">
      <c r="A125" s="11" t="s">
        <v>32</v>
      </c>
      <c r="B125" s="47" t="s">
        <v>40</v>
      </c>
      <c r="C125" s="13" t="s">
        <v>106</v>
      </c>
      <c r="D125" s="9">
        <v>183.44</v>
      </c>
      <c r="E125" s="9" t="s">
        <v>2</v>
      </c>
      <c r="F125" s="34">
        <f>$D$5</f>
        <v>0.5</v>
      </c>
      <c r="G125" s="121">
        <f t="shared" si="22"/>
        <v>91.72</v>
      </c>
      <c r="H125" s="109"/>
      <c r="I125" s="61">
        <f>G125*H125</f>
        <v>0</v>
      </c>
      <c r="J125" s="65"/>
    </row>
    <row r="126" spans="1:10" x14ac:dyDescent="0.25">
      <c r="A126" s="11"/>
      <c r="B126" s="47"/>
      <c r="C126" s="12"/>
      <c r="D126" s="9"/>
      <c r="E126" s="9"/>
      <c r="F126" s="34"/>
      <c r="G126" s="121"/>
      <c r="H126" s="38"/>
      <c r="I126" s="61"/>
      <c r="J126" s="65"/>
    </row>
    <row r="127" spans="1:10" x14ac:dyDescent="0.25">
      <c r="A127" s="11" t="s">
        <v>33</v>
      </c>
      <c r="B127" s="47" t="s">
        <v>39</v>
      </c>
      <c r="C127" s="13" t="s">
        <v>70</v>
      </c>
      <c r="D127" s="9">
        <v>56.55</v>
      </c>
      <c r="E127" s="9" t="s">
        <v>2</v>
      </c>
      <c r="F127" s="34">
        <f>$D$3</f>
        <v>0.4</v>
      </c>
      <c r="G127" s="121">
        <f t="shared" ref="G127:G129" si="23">SUM($D127*(1-$F127))</f>
        <v>33.93</v>
      </c>
      <c r="H127" s="109"/>
      <c r="I127" s="61">
        <f>G127*H127</f>
        <v>0</v>
      </c>
      <c r="J127" s="65"/>
    </row>
    <row r="128" spans="1:10" x14ac:dyDescent="0.25">
      <c r="A128" s="11" t="s">
        <v>33</v>
      </c>
      <c r="B128" s="47" t="s">
        <v>39</v>
      </c>
      <c r="C128" s="13" t="s">
        <v>105</v>
      </c>
      <c r="D128" s="9">
        <v>56.55</v>
      </c>
      <c r="E128" s="9" t="s">
        <v>2</v>
      </c>
      <c r="F128" s="34">
        <f>$D$4</f>
        <v>0.45</v>
      </c>
      <c r="G128" s="121">
        <f t="shared" si="23"/>
        <v>31.102500000000003</v>
      </c>
      <c r="H128" s="109"/>
      <c r="I128" s="61">
        <f>G128*H128</f>
        <v>0</v>
      </c>
      <c r="J128" s="65"/>
    </row>
    <row r="129" spans="1:10" x14ac:dyDescent="0.25">
      <c r="A129" s="11" t="s">
        <v>33</v>
      </c>
      <c r="B129" s="47" t="s">
        <v>39</v>
      </c>
      <c r="C129" s="13" t="s">
        <v>106</v>
      </c>
      <c r="D129" s="9">
        <v>56.55</v>
      </c>
      <c r="E129" s="9" t="s">
        <v>2</v>
      </c>
      <c r="F129" s="34">
        <f>$D$5</f>
        <v>0.5</v>
      </c>
      <c r="G129" s="121">
        <f t="shared" si="23"/>
        <v>28.274999999999999</v>
      </c>
      <c r="H129" s="109"/>
      <c r="I129" s="61">
        <f>G129*H129</f>
        <v>0</v>
      </c>
      <c r="J129" s="65"/>
    </row>
    <row r="130" spans="1:10" x14ac:dyDescent="0.25">
      <c r="A130" s="11"/>
      <c r="B130" s="47"/>
      <c r="C130" s="12"/>
      <c r="D130" s="9"/>
      <c r="E130" s="9"/>
      <c r="F130" s="34"/>
      <c r="G130" s="121"/>
      <c r="H130" s="109"/>
      <c r="I130" s="61"/>
      <c r="J130" s="65"/>
    </row>
    <row r="131" spans="1:10" x14ac:dyDescent="0.25">
      <c r="A131" s="11" t="s">
        <v>34</v>
      </c>
      <c r="B131" s="47" t="s">
        <v>38</v>
      </c>
      <c r="C131" s="13" t="s">
        <v>70</v>
      </c>
      <c r="D131" s="9">
        <v>212.03</v>
      </c>
      <c r="E131" s="9" t="s">
        <v>2</v>
      </c>
      <c r="F131" s="34">
        <f>$D$3</f>
        <v>0.4</v>
      </c>
      <c r="G131" s="121">
        <f t="shared" ref="G131:G133" si="24">SUM($D131*(1-$F131))</f>
        <v>127.21799999999999</v>
      </c>
      <c r="H131" s="108"/>
      <c r="I131" s="61">
        <f>G131*H131</f>
        <v>0</v>
      </c>
      <c r="J131" s="65"/>
    </row>
    <row r="132" spans="1:10" x14ac:dyDescent="0.25">
      <c r="A132" s="11" t="s">
        <v>34</v>
      </c>
      <c r="B132" s="47" t="s">
        <v>38</v>
      </c>
      <c r="C132" s="13" t="s">
        <v>105</v>
      </c>
      <c r="D132" s="9">
        <v>212.03</v>
      </c>
      <c r="E132" s="9" t="s">
        <v>2</v>
      </c>
      <c r="F132" s="34">
        <f>$D$4</f>
        <v>0.45</v>
      </c>
      <c r="G132" s="121">
        <f t="shared" si="24"/>
        <v>116.61650000000002</v>
      </c>
      <c r="H132" s="108"/>
      <c r="I132" s="61">
        <f>G132*H132</f>
        <v>0</v>
      </c>
      <c r="J132" s="65"/>
    </row>
    <row r="133" spans="1:10" x14ac:dyDescent="0.25">
      <c r="A133" s="11" t="s">
        <v>34</v>
      </c>
      <c r="B133" s="47" t="s">
        <v>38</v>
      </c>
      <c r="C133" s="13" t="s">
        <v>106</v>
      </c>
      <c r="D133" s="9">
        <v>212.03</v>
      </c>
      <c r="E133" s="9" t="s">
        <v>2</v>
      </c>
      <c r="F133" s="34">
        <f>$D$5</f>
        <v>0.5</v>
      </c>
      <c r="G133" s="121">
        <f t="shared" si="24"/>
        <v>106.015</v>
      </c>
      <c r="H133" s="108"/>
      <c r="I133" s="61">
        <f>G133*H133</f>
        <v>0</v>
      </c>
      <c r="J133" s="65"/>
    </row>
    <row r="134" spans="1:10" x14ac:dyDescent="0.25">
      <c r="A134" s="11"/>
      <c r="B134" s="47"/>
      <c r="C134" s="12"/>
      <c r="D134" s="9"/>
      <c r="E134" s="9"/>
      <c r="F134" s="34"/>
      <c r="G134" s="121"/>
      <c r="H134" s="108"/>
      <c r="I134" s="61"/>
      <c r="J134" s="65"/>
    </row>
    <row r="135" spans="1:10" x14ac:dyDescent="0.25">
      <c r="A135" s="11" t="s">
        <v>35</v>
      </c>
      <c r="B135" s="47" t="s">
        <v>37</v>
      </c>
      <c r="C135" s="13" t="s">
        <v>70</v>
      </c>
      <c r="D135" s="9">
        <v>90.54</v>
      </c>
      <c r="E135" s="9" t="s">
        <v>2</v>
      </c>
      <c r="F135" s="34">
        <f>$D$3</f>
        <v>0.4</v>
      </c>
      <c r="G135" s="121">
        <f t="shared" ref="G135:G137" si="25">SUM($D135*(1-$F135))</f>
        <v>54.324000000000005</v>
      </c>
      <c r="H135" s="108"/>
      <c r="I135" s="61">
        <f>G135*H135</f>
        <v>0</v>
      </c>
      <c r="J135" s="65"/>
    </row>
    <row r="136" spans="1:10" x14ac:dyDescent="0.25">
      <c r="A136" s="11" t="s">
        <v>35</v>
      </c>
      <c r="B136" s="47" t="s">
        <v>37</v>
      </c>
      <c r="C136" s="13" t="s">
        <v>105</v>
      </c>
      <c r="D136" s="9">
        <v>90.54</v>
      </c>
      <c r="E136" s="9" t="s">
        <v>2</v>
      </c>
      <c r="F136" s="34">
        <f>$D$4</f>
        <v>0.45</v>
      </c>
      <c r="G136" s="121">
        <f t="shared" si="25"/>
        <v>49.797000000000004</v>
      </c>
      <c r="H136" s="108"/>
      <c r="I136" s="61">
        <f>G136*H136</f>
        <v>0</v>
      </c>
      <c r="J136" s="65"/>
    </row>
    <row r="137" spans="1:10" x14ac:dyDescent="0.25">
      <c r="A137" s="11" t="s">
        <v>35</v>
      </c>
      <c r="B137" s="47" t="s">
        <v>37</v>
      </c>
      <c r="C137" s="13" t="s">
        <v>106</v>
      </c>
      <c r="D137" s="9">
        <v>90.54</v>
      </c>
      <c r="E137" s="9" t="s">
        <v>2</v>
      </c>
      <c r="F137" s="34">
        <f>$D$5</f>
        <v>0.5</v>
      </c>
      <c r="G137" s="121">
        <f t="shared" si="25"/>
        <v>45.27</v>
      </c>
      <c r="H137" s="108"/>
      <c r="I137" s="61">
        <f>G137*H137</f>
        <v>0</v>
      </c>
      <c r="J137" s="65"/>
    </row>
    <row r="138" spans="1:10" x14ac:dyDescent="0.25">
      <c r="A138" s="11"/>
      <c r="B138" s="47"/>
      <c r="C138" s="12"/>
      <c r="D138" s="9"/>
      <c r="E138" s="9"/>
      <c r="F138" s="34"/>
      <c r="G138" s="121"/>
      <c r="H138" s="108"/>
      <c r="I138" s="61"/>
      <c r="J138" s="65"/>
    </row>
    <row r="139" spans="1:10" x14ac:dyDescent="0.25">
      <c r="A139" s="11" t="s">
        <v>32</v>
      </c>
      <c r="B139" s="47" t="s">
        <v>55</v>
      </c>
      <c r="C139" s="13" t="s">
        <v>70</v>
      </c>
      <c r="D139" s="9">
        <v>254.93</v>
      </c>
      <c r="E139" s="9" t="s">
        <v>2</v>
      </c>
      <c r="F139" s="34">
        <f>$D$3</f>
        <v>0.4</v>
      </c>
      <c r="G139" s="121">
        <f t="shared" ref="G139:G141" si="26">SUM($D139*(1-$F139))</f>
        <v>152.958</v>
      </c>
      <c r="H139" s="109"/>
      <c r="I139" s="61">
        <f>G139*H139</f>
        <v>0</v>
      </c>
      <c r="J139" s="65"/>
    </row>
    <row r="140" spans="1:10" x14ac:dyDescent="0.25">
      <c r="A140" s="11" t="s">
        <v>32</v>
      </c>
      <c r="B140" s="47" t="s">
        <v>55</v>
      </c>
      <c r="C140" s="13" t="s">
        <v>105</v>
      </c>
      <c r="D140" s="9">
        <v>254.93</v>
      </c>
      <c r="E140" s="9" t="s">
        <v>2</v>
      </c>
      <c r="F140" s="34">
        <f>$D$4</f>
        <v>0.45</v>
      </c>
      <c r="G140" s="121">
        <f t="shared" si="26"/>
        <v>140.2115</v>
      </c>
      <c r="H140" s="109"/>
      <c r="I140" s="61">
        <f>G140*H140</f>
        <v>0</v>
      </c>
      <c r="J140" s="65"/>
    </row>
    <row r="141" spans="1:10" x14ac:dyDescent="0.25">
      <c r="A141" s="11" t="s">
        <v>32</v>
      </c>
      <c r="B141" s="47" t="s">
        <v>55</v>
      </c>
      <c r="C141" s="13" t="s">
        <v>106</v>
      </c>
      <c r="D141" s="9">
        <v>254.93</v>
      </c>
      <c r="E141" s="9" t="s">
        <v>2</v>
      </c>
      <c r="F141" s="34">
        <f>$D$5</f>
        <v>0.5</v>
      </c>
      <c r="G141" s="121">
        <f t="shared" si="26"/>
        <v>127.465</v>
      </c>
      <c r="H141" s="109"/>
      <c r="I141" s="61">
        <f>G141*H141</f>
        <v>0</v>
      </c>
      <c r="J141" s="65"/>
    </row>
    <row r="142" spans="1:10" x14ac:dyDescent="0.25">
      <c r="A142" s="11"/>
      <c r="B142" s="47"/>
      <c r="C142" s="12"/>
      <c r="D142" s="9"/>
      <c r="E142" s="9"/>
      <c r="F142" s="34"/>
      <c r="G142" s="121"/>
      <c r="H142" s="109"/>
      <c r="I142" s="61"/>
      <c r="J142" s="65"/>
    </row>
    <row r="143" spans="1:10" x14ac:dyDescent="0.25">
      <c r="A143" s="11" t="s">
        <v>32</v>
      </c>
      <c r="B143" s="47" t="s">
        <v>56</v>
      </c>
      <c r="C143" s="13" t="s">
        <v>70</v>
      </c>
      <c r="D143" s="9">
        <v>407.39</v>
      </c>
      <c r="E143" s="9" t="s">
        <v>2</v>
      </c>
      <c r="F143" s="34">
        <f>$D$3</f>
        <v>0.4</v>
      </c>
      <c r="G143" s="121">
        <f t="shared" ref="G143:G145" si="27">SUM($D143*(1-$F143))</f>
        <v>244.43399999999997</v>
      </c>
      <c r="H143" s="38"/>
      <c r="I143" s="61">
        <f>G143*H143</f>
        <v>0</v>
      </c>
      <c r="J143" s="65"/>
    </row>
    <row r="144" spans="1:10" x14ac:dyDescent="0.25">
      <c r="A144" s="11" t="s">
        <v>32</v>
      </c>
      <c r="B144" s="47" t="s">
        <v>56</v>
      </c>
      <c r="C144" s="13" t="s">
        <v>105</v>
      </c>
      <c r="D144" s="9">
        <v>407.39</v>
      </c>
      <c r="E144" s="9" t="s">
        <v>2</v>
      </c>
      <c r="F144" s="34">
        <f>$D$4</f>
        <v>0.45</v>
      </c>
      <c r="G144" s="121">
        <f t="shared" si="27"/>
        <v>224.06450000000001</v>
      </c>
      <c r="H144" s="38"/>
      <c r="I144" s="61">
        <f>G144*H144</f>
        <v>0</v>
      </c>
      <c r="J144" s="65"/>
    </row>
    <row r="145" spans="1:37" x14ac:dyDescent="0.25">
      <c r="A145" s="11" t="s">
        <v>32</v>
      </c>
      <c r="B145" s="47" t="s">
        <v>56</v>
      </c>
      <c r="C145" s="13" t="s">
        <v>106</v>
      </c>
      <c r="D145" s="9">
        <v>407.39</v>
      </c>
      <c r="E145" s="9" t="s">
        <v>2</v>
      </c>
      <c r="F145" s="34">
        <f>$D$5</f>
        <v>0.5</v>
      </c>
      <c r="G145" s="121">
        <f t="shared" si="27"/>
        <v>203.69499999999999</v>
      </c>
      <c r="H145" s="109"/>
      <c r="I145" s="61">
        <f>G145*H145</f>
        <v>0</v>
      </c>
      <c r="J145" s="65"/>
    </row>
    <row r="146" spans="1:37" x14ac:dyDescent="0.25">
      <c r="D146"/>
      <c r="E146"/>
      <c r="F146"/>
      <c r="H146" s="17" t="s">
        <v>13</v>
      </c>
      <c r="I146" s="33">
        <f>SUM(I10:I145)</f>
        <v>0</v>
      </c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</row>
    <row r="147" spans="1:37" x14ac:dyDescent="0.25">
      <c r="D147"/>
      <c r="E147"/>
      <c r="F147"/>
    </row>
    <row r="148" spans="1:37" x14ac:dyDescent="0.25">
      <c r="D148"/>
      <c r="E148"/>
      <c r="F148"/>
    </row>
    <row r="149" spans="1:37" x14ac:dyDescent="0.25">
      <c r="D149"/>
      <c r="E149"/>
      <c r="F149"/>
    </row>
    <row r="150" spans="1:37" x14ac:dyDescent="0.25">
      <c r="D150"/>
      <c r="E150"/>
      <c r="F150"/>
    </row>
    <row r="151" spans="1:37" x14ac:dyDescent="0.25">
      <c r="D151"/>
      <c r="E151"/>
      <c r="F151"/>
    </row>
    <row r="152" spans="1:37" x14ac:dyDescent="0.25">
      <c r="D152"/>
      <c r="E152"/>
      <c r="F152"/>
    </row>
    <row r="153" spans="1:37" x14ac:dyDescent="0.25">
      <c r="D153"/>
      <c r="E153"/>
      <c r="F153"/>
    </row>
    <row r="154" spans="1:37" x14ac:dyDescent="0.25">
      <c r="D154"/>
      <c r="E154"/>
      <c r="F154"/>
    </row>
    <row r="155" spans="1:37" x14ac:dyDescent="0.25">
      <c r="D155"/>
      <c r="E155"/>
      <c r="F155"/>
    </row>
    <row r="156" spans="1:37" x14ac:dyDescent="0.25">
      <c r="D156"/>
      <c r="E156"/>
      <c r="F156"/>
    </row>
    <row r="157" spans="1:37" x14ac:dyDescent="0.25">
      <c r="D157"/>
      <c r="E157"/>
      <c r="F157"/>
    </row>
    <row r="158" spans="1:37" x14ac:dyDescent="0.25">
      <c r="D158"/>
      <c r="E158"/>
      <c r="F158"/>
    </row>
    <row r="159" spans="1:37" x14ac:dyDescent="0.25">
      <c r="D159"/>
      <c r="E159"/>
      <c r="F159"/>
    </row>
    <row r="160" spans="1:37" x14ac:dyDescent="0.25">
      <c r="D160"/>
      <c r="E160"/>
      <c r="F160"/>
    </row>
    <row r="161" spans="2:9" x14ac:dyDescent="0.25">
      <c r="D161"/>
      <c r="E161"/>
      <c r="F161"/>
    </row>
    <row r="162" spans="2:9" x14ac:dyDescent="0.25">
      <c r="D162"/>
      <c r="E162"/>
      <c r="F162"/>
    </row>
    <row r="163" spans="2:9" x14ac:dyDescent="0.25">
      <c r="D163"/>
      <c r="E163"/>
      <c r="F163"/>
    </row>
    <row r="164" spans="2:9" x14ac:dyDescent="0.25">
      <c r="D164"/>
      <c r="E164"/>
      <c r="F164"/>
    </row>
    <row r="165" spans="2:9" x14ac:dyDescent="0.25">
      <c r="D165"/>
      <c r="E165"/>
      <c r="F165"/>
    </row>
    <row r="166" spans="2:9" x14ac:dyDescent="0.25">
      <c r="D166"/>
      <c r="E166"/>
      <c r="F166"/>
    </row>
    <row r="167" spans="2:9" x14ac:dyDescent="0.25">
      <c r="D167"/>
      <c r="E167"/>
      <c r="F167"/>
    </row>
    <row r="168" spans="2:9" s="6" customFormat="1" x14ac:dyDescent="0.25">
      <c r="B168" s="55"/>
      <c r="G168" s="127"/>
      <c r="H168" s="18"/>
      <c r="I168" s="29"/>
    </row>
    <row r="169" spans="2:9" x14ac:dyDescent="0.25">
      <c r="D169"/>
      <c r="E169"/>
      <c r="F169"/>
    </row>
    <row r="170" spans="2:9" x14ac:dyDescent="0.25">
      <c r="D170"/>
      <c r="E170"/>
      <c r="F170"/>
    </row>
    <row r="171" spans="2:9" x14ac:dyDescent="0.25">
      <c r="D171"/>
      <c r="E171"/>
      <c r="F171"/>
    </row>
    <row r="172" spans="2:9" x14ac:dyDescent="0.25">
      <c r="D172"/>
      <c r="E172"/>
      <c r="F172"/>
    </row>
    <row r="173" spans="2:9" s="6" customFormat="1" x14ac:dyDescent="0.25">
      <c r="B173" s="55"/>
      <c r="G173" s="127"/>
      <c r="H173" s="18"/>
      <c r="I173" s="29"/>
    </row>
    <row r="174" spans="2:9" s="4" customFormat="1" x14ac:dyDescent="0.25">
      <c r="B174" s="56"/>
      <c r="G174" s="128"/>
      <c r="H174" s="19"/>
      <c r="I174" s="30"/>
    </row>
    <row r="175" spans="2:9" s="4" customFormat="1" x14ac:dyDescent="0.25">
      <c r="B175" s="56"/>
      <c r="G175" s="128"/>
      <c r="H175" s="19"/>
      <c r="I175" s="30"/>
    </row>
    <row r="176" spans="2:9" s="4" customFormat="1" x14ac:dyDescent="0.25">
      <c r="B176" s="56"/>
      <c r="G176" s="128"/>
      <c r="H176" s="19"/>
      <c r="I176" s="30"/>
    </row>
    <row r="177" spans="2:9" s="4" customFormat="1" x14ac:dyDescent="0.25">
      <c r="B177" s="56"/>
      <c r="G177" s="128"/>
      <c r="H177" s="19"/>
      <c r="I177" s="30"/>
    </row>
    <row r="178" spans="2:9" s="4" customFormat="1" x14ac:dyDescent="0.25">
      <c r="B178" s="56"/>
      <c r="G178" s="128"/>
      <c r="H178" s="19"/>
      <c r="I178" s="30"/>
    </row>
    <row r="179" spans="2:9" s="2" customFormat="1" x14ac:dyDescent="0.25">
      <c r="B179" s="57"/>
      <c r="G179" s="129"/>
      <c r="H179" s="20"/>
      <c r="I179" s="31"/>
    </row>
    <row r="180" spans="2:9" x14ac:dyDescent="0.25">
      <c r="D180"/>
      <c r="E180"/>
      <c r="F180"/>
    </row>
    <row r="181" spans="2:9" x14ac:dyDescent="0.25">
      <c r="D181"/>
      <c r="E181"/>
      <c r="F181"/>
    </row>
    <row r="182" spans="2:9" s="5" customFormat="1" x14ac:dyDescent="0.25">
      <c r="B182" s="58"/>
      <c r="G182" s="130"/>
      <c r="H182" s="21"/>
      <c r="I182" s="32"/>
    </row>
    <row r="183" spans="2:9" x14ac:dyDescent="0.25">
      <c r="D183"/>
      <c r="E183"/>
      <c r="F183"/>
    </row>
    <row r="184" spans="2:9" s="5" customFormat="1" x14ac:dyDescent="0.25">
      <c r="B184" s="58"/>
      <c r="G184" s="130"/>
      <c r="H184" s="21"/>
      <c r="I184" s="32"/>
    </row>
    <row r="185" spans="2:9" x14ac:dyDescent="0.25">
      <c r="D185"/>
      <c r="E185"/>
      <c r="F185"/>
    </row>
    <row r="186" spans="2:9" x14ac:dyDescent="0.25">
      <c r="D186"/>
      <c r="E186"/>
      <c r="F186"/>
    </row>
    <row r="187" spans="2:9" x14ac:dyDescent="0.25">
      <c r="D187"/>
      <c r="E187"/>
      <c r="F187"/>
    </row>
    <row r="188" spans="2:9" x14ac:dyDescent="0.25">
      <c r="D188"/>
      <c r="E188"/>
      <c r="F188"/>
    </row>
    <row r="189" spans="2:9" x14ac:dyDescent="0.25">
      <c r="D189"/>
      <c r="E189"/>
      <c r="F189"/>
    </row>
    <row r="190" spans="2:9" x14ac:dyDescent="0.25">
      <c r="D190"/>
      <c r="E190"/>
      <c r="F190"/>
    </row>
    <row r="191" spans="2:9" x14ac:dyDescent="0.25">
      <c r="D191"/>
      <c r="E191"/>
      <c r="F191"/>
    </row>
    <row r="192" spans="2:9" x14ac:dyDescent="0.25">
      <c r="D192"/>
      <c r="E192"/>
      <c r="F192"/>
    </row>
    <row r="193" spans="4:6" x14ac:dyDescent="0.25">
      <c r="D193"/>
      <c r="E193"/>
      <c r="F193"/>
    </row>
    <row r="194" spans="4:6" x14ac:dyDescent="0.25">
      <c r="D194"/>
      <c r="E194"/>
      <c r="F194"/>
    </row>
    <row r="195" spans="4:6" x14ac:dyDescent="0.25">
      <c r="D195"/>
      <c r="E195"/>
      <c r="F195"/>
    </row>
    <row r="196" spans="4:6" x14ac:dyDescent="0.25">
      <c r="D196"/>
      <c r="E196"/>
      <c r="F196"/>
    </row>
    <row r="197" spans="4:6" x14ac:dyDescent="0.25">
      <c r="D197"/>
      <c r="E197"/>
      <c r="F197"/>
    </row>
    <row r="198" spans="4:6" x14ac:dyDescent="0.25">
      <c r="D198"/>
      <c r="E198"/>
      <c r="F198"/>
    </row>
    <row r="199" spans="4:6" x14ac:dyDescent="0.25">
      <c r="D199"/>
      <c r="E199"/>
      <c r="F199"/>
    </row>
    <row r="200" spans="4:6" x14ac:dyDescent="0.25">
      <c r="D200"/>
      <c r="E200"/>
      <c r="F200"/>
    </row>
    <row r="201" spans="4:6" x14ac:dyDescent="0.25">
      <c r="D201"/>
      <c r="E201"/>
      <c r="F201"/>
    </row>
    <row r="202" spans="4:6" x14ac:dyDescent="0.25">
      <c r="D202"/>
      <c r="E202"/>
      <c r="F202"/>
    </row>
    <row r="203" spans="4:6" x14ac:dyDescent="0.25">
      <c r="D203"/>
      <c r="E203"/>
      <c r="F203"/>
    </row>
    <row r="204" spans="4:6" x14ac:dyDescent="0.25">
      <c r="D204"/>
      <c r="E204"/>
      <c r="F204"/>
    </row>
    <row r="205" spans="4:6" x14ac:dyDescent="0.25">
      <c r="D205"/>
      <c r="E205"/>
      <c r="F205"/>
    </row>
    <row r="206" spans="4:6" x14ac:dyDescent="0.25">
      <c r="D206"/>
      <c r="E206"/>
      <c r="F206"/>
    </row>
    <row r="207" spans="4:6" x14ac:dyDescent="0.25">
      <c r="D207"/>
      <c r="E207"/>
      <c r="F207"/>
    </row>
    <row r="208" spans="4:6" x14ac:dyDescent="0.25">
      <c r="D208"/>
      <c r="E208"/>
      <c r="F208"/>
    </row>
    <row r="209" spans="1:6" x14ac:dyDescent="0.25">
      <c r="D209"/>
      <c r="E209"/>
      <c r="F209"/>
    </row>
    <row r="210" spans="1:6" x14ac:dyDescent="0.25">
      <c r="D210"/>
      <c r="E210"/>
      <c r="F210"/>
    </row>
    <row r="211" spans="1:6" x14ac:dyDescent="0.25">
      <c r="D211"/>
      <c r="E211"/>
      <c r="F211"/>
    </row>
    <row r="212" spans="1:6" x14ac:dyDescent="0.25">
      <c r="D212"/>
      <c r="E212"/>
      <c r="F212"/>
    </row>
    <row r="213" spans="1:6" x14ac:dyDescent="0.25">
      <c r="D213"/>
      <c r="E213"/>
      <c r="F213"/>
    </row>
    <row r="214" spans="1:6" x14ac:dyDescent="0.25">
      <c r="D214"/>
      <c r="E214"/>
      <c r="F214"/>
    </row>
    <row r="215" spans="1:6" x14ac:dyDescent="0.25">
      <c r="D215"/>
      <c r="E215"/>
      <c r="F215"/>
    </row>
    <row r="216" spans="1:6" x14ac:dyDescent="0.25">
      <c r="D216"/>
      <c r="E216"/>
      <c r="F216"/>
    </row>
    <row r="217" spans="1:6" x14ac:dyDescent="0.25">
      <c r="D217"/>
      <c r="E217"/>
      <c r="F217"/>
    </row>
    <row r="218" spans="1:6" x14ac:dyDescent="0.25">
      <c r="D218"/>
      <c r="E218"/>
      <c r="F218"/>
    </row>
    <row r="219" spans="1:6" x14ac:dyDescent="0.25">
      <c r="D219"/>
      <c r="E219"/>
      <c r="F219"/>
    </row>
    <row r="220" spans="1:6" x14ac:dyDescent="0.25">
      <c r="D220"/>
      <c r="E220"/>
      <c r="F220"/>
    </row>
    <row r="221" spans="1:6" x14ac:dyDescent="0.25">
      <c r="D221"/>
      <c r="E221"/>
      <c r="F221"/>
    </row>
    <row r="222" spans="1:6" x14ac:dyDescent="0.25">
      <c r="D222"/>
      <c r="E222"/>
      <c r="F222"/>
    </row>
    <row r="223" spans="1:6" x14ac:dyDescent="0.25">
      <c r="A223" s="1"/>
    </row>
    <row r="224" spans="1:6" x14ac:dyDescent="0.25">
      <c r="A224" s="1"/>
    </row>
  </sheetData>
  <mergeCells count="6">
    <mergeCell ref="E7:F7"/>
    <mergeCell ref="A2:C2"/>
    <mergeCell ref="E3:F3"/>
    <mergeCell ref="E4:F4"/>
    <mergeCell ref="E5:F5"/>
    <mergeCell ref="E6:F6"/>
  </mergeCells>
  <phoneticPr fontId="7" type="noConversion"/>
  <pageMargins left="0.25" right="0.25" top="0.75" bottom="0.75" header="0.3" footer="0.3"/>
  <pageSetup paperSize="8" scale="31" fitToHeight="0" orientation="landscape" r:id="rId1"/>
  <headerFooter>
    <oddFooter>&amp;C&amp;"Verdana,Fett"&amp;16per Fax: 06164 - 642 7747      oder      E-Mail: vertrieb@stbs-bausysteme.de &amp;"-,Standard"&amp;11
&amp;"Verdana,Standard"STBS® Bausysteme GmbH &amp; Co.KG - Sudetenstraße 66 - 64385 Reichelsheim - Telefon +49 6164 6427746 - WWW.STBS-BAUSYSTEME.DE</oddFooter>
  </headerFooter>
  <ignoredErrors>
    <ignoredError sqref="F61:F72 F11:F27 F33:F60 F81:F14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Thronicke</dc:creator>
  <cp:lastModifiedBy>Regina Spank</cp:lastModifiedBy>
  <cp:lastPrinted>2023-02-03T09:10:36Z</cp:lastPrinted>
  <dcterms:created xsi:type="dcterms:W3CDTF">2012-07-02T15:03:38Z</dcterms:created>
  <dcterms:modified xsi:type="dcterms:W3CDTF">2023-03-14T15:59:20Z</dcterms:modified>
</cp:coreProperties>
</file>